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K MICAEL\MICAEL\Poços Artesianos Município\Licitação sem Santa Barbara\"/>
    </mc:Choice>
  </mc:AlternateContent>
  <bookViews>
    <workbookView xWindow="0" yWindow="0" windowWidth="28800" windowHeight="12300"/>
  </bookViews>
  <sheets>
    <sheet name="PROPOSTA" sheetId="2" r:id="rId1"/>
    <sheet name="ORCAMENTO" sheetId="1" r:id="rId2"/>
    <sheet name="CRONOGRAMA" sheetId="3" r:id="rId3"/>
  </sheets>
  <externalReferences>
    <externalReference r:id="rId4"/>
    <externalReference r:id="rId5"/>
    <externalReference r:id="rId6"/>
  </externalReferences>
  <definedNames>
    <definedName name="_xlnm.Database">TEXT(Import.DataBase,"mm-aaaa")</definedName>
    <definedName name="D">IF(ISNUMBER([1]PO!linhaSINAPIxls),INDEX(INDIRECT("'[Referência "&amp;_xlnm.Database&amp;".xls]Banco'!$b:$g"),[1]PO!linhaSINAPIxls,3),"")</definedName>
    <definedName name="Import.DataBase">[2]DADOS!$A$38</definedName>
    <definedName name="MCIAEL">TEXT(Import.DataBase,"mm-aaaa")</definedName>
    <definedName name="MICAEL">IF(ISNUMBER([3]PO!linhaSINAPIxls),INDEX(INDIRECT("'[Referência "&amp;MCIAEL&amp;".xls]Banco'!$b:$g"),[3]PO!linhaSINAPIxls,3),"")</definedName>
    <definedName name="PO.CustoUnitario" localSheetId="2">ROUND(CRONOGRAMA!$F1,15-13*CRONOGRAMA!$K$4)</definedName>
    <definedName name="PO.CustoUnitario" localSheetId="0">ROUND(PROPOSTA!#REF!,15-13*PROPOSTA!$Q$4)</definedName>
    <definedName name="PO.CustoUnitario">ROUND(ORCAMENTO!#REF!,15-13*ORCAMENTO!$P$4)</definedName>
    <definedName name="Referencia.Descricao">IF(ISNUMBER([2]PO!linhaSINAPIxls),INDEX(INDIRECT("'[Referência "&amp;_xlnm.Database&amp;".xls]Banco'!$b:$g"),[2]PO!linhaSINAPIxls,3),"")</definedName>
    <definedName name="Referencia.Unidade">IF(ISNUMBER([2]PO!linhaSINAPIxls),INDEX(INDIRECT("'[Referência "&amp;_xlnm.Database&amp;".xls]Banco'!$b:$g"),[2]PO!linhaSINAPIxls,4),"")</definedName>
    <definedName name="TipoOrçamento">"BASE"</definedName>
    <definedName name="_xlnm.Print_Titles" localSheetId="2">CRONOGRAMA!$9:$10</definedName>
    <definedName name="_xlnm.Print_Titles" localSheetId="1">ORCAMENTO!$9:$10</definedName>
    <definedName name="_xlnm.Print_Titles" localSheetId="0">PROPOSTA!$9:$10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5" i="2" l="1"/>
  <c r="I295" i="2"/>
  <c r="G295" i="2"/>
  <c r="G295" i="1"/>
  <c r="J291" i="2" l="1"/>
  <c r="H291" i="2"/>
  <c r="J290" i="2"/>
  <c r="H290" i="2"/>
  <c r="J289" i="2"/>
  <c r="H289" i="2"/>
  <c r="K289" i="2" s="1"/>
  <c r="J286" i="2"/>
  <c r="H286" i="2"/>
  <c r="J285" i="2"/>
  <c r="H285" i="2"/>
  <c r="J284" i="2"/>
  <c r="H284" i="2"/>
  <c r="J283" i="2"/>
  <c r="H283" i="2"/>
  <c r="J282" i="2"/>
  <c r="H282" i="2"/>
  <c r="J276" i="2"/>
  <c r="H276" i="2"/>
  <c r="K276" i="2" s="1"/>
  <c r="J275" i="2"/>
  <c r="H275" i="2"/>
  <c r="J274" i="2"/>
  <c r="H274" i="2"/>
  <c r="J271" i="2"/>
  <c r="H271" i="2"/>
  <c r="J270" i="2"/>
  <c r="H270" i="2"/>
  <c r="J269" i="2"/>
  <c r="H269" i="2"/>
  <c r="J268" i="2"/>
  <c r="H268" i="2"/>
  <c r="J267" i="2"/>
  <c r="H267" i="2"/>
  <c r="J264" i="2"/>
  <c r="H264" i="2"/>
  <c r="J263" i="2"/>
  <c r="H263" i="2"/>
  <c r="J262" i="2"/>
  <c r="H262" i="2"/>
  <c r="J256" i="2"/>
  <c r="H256" i="2"/>
  <c r="J255" i="2"/>
  <c r="H255" i="2"/>
  <c r="J254" i="2"/>
  <c r="H254" i="2"/>
  <c r="G252" i="2"/>
  <c r="J251" i="2"/>
  <c r="I252" i="2" s="1"/>
  <c r="H251" i="2"/>
  <c r="J245" i="2"/>
  <c r="H245" i="2"/>
  <c r="J244" i="2"/>
  <c r="H244" i="2"/>
  <c r="J243" i="2"/>
  <c r="H243" i="2"/>
  <c r="J240" i="2"/>
  <c r="K240" i="2" s="1"/>
  <c r="H240" i="2"/>
  <c r="J239" i="2"/>
  <c r="H239" i="2"/>
  <c r="K239" i="2" s="1"/>
  <c r="K238" i="2"/>
  <c r="J238" i="2"/>
  <c r="H238" i="2"/>
  <c r="J237" i="2"/>
  <c r="H237" i="2"/>
  <c r="J236" i="2"/>
  <c r="H236" i="2"/>
  <c r="J235" i="2"/>
  <c r="H235" i="2"/>
  <c r="K235" i="2" s="1"/>
  <c r="J234" i="2"/>
  <c r="K234" i="2" s="1"/>
  <c r="H234" i="2"/>
  <c r="J233" i="2"/>
  <c r="K233" i="2" s="1"/>
  <c r="H233" i="2"/>
  <c r="J230" i="2"/>
  <c r="H230" i="2"/>
  <c r="J229" i="2"/>
  <c r="K229" i="2" s="1"/>
  <c r="H229" i="2"/>
  <c r="J228" i="2"/>
  <c r="H228" i="2"/>
  <c r="J227" i="2"/>
  <c r="H227" i="2"/>
  <c r="J226" i="2"/>
  <c r="H226" i="2"/>
  <c r="J225" i="2"/>
  <c r="H225" i="2"/>
  <c r="J224" i="2"/>
  <c r="H224" i="2"/>
  <c r="J223" i="2"/>
  <c r="H223" i="2"/>
  <c r="J222" i="2"/>
  <c r="H222" i="2"/>
  <c r="K222" i="2" s="1"/>
  <c r="J221" i="2"/>
  <c r="H221" i="2"/>
  <c r="J220" i="2"/>
  <c r="H220" i="2"/>
  <c r="J219" i="2"/>
  <c r="H219" i="2"/>
  <c r="J213" i="2"/>
  <c r="H213" i="2"/>
  <c r="J212" i="2"/>
  <c r="H212" i="2"/>
  <c r="J211" i="2"/>
  <c r="H211" i="2"/>
  <c r="J208" i="2"/>
  <c r="K208" i="2" s="1"/>
  <c r="H208" i="2"/>
  <c r="J207" i="2"/>
  <c r="H207" i="2"/>
  <c r="J206" i="2"/>
  <c r="K206" i="2" s="1"/>
  <c r="H206" i="2"/>
  <c r="J205" i="2"/>
  <c r="H205" i="2"/>
  <c r="K205" i="2" s="1"/>
  <c r="J204" i="2"/>
  <c r="H204" i="2"/>
  <c r="J201" i="2"/>
  <c r="H201" i="2"/>
  <c r="J200" i="2"/>
  <c r="H200" i="2"/>
  <c r="J199" i="2"/>
  <c r="H199" i="2"/>
  <c r="J193" i="2"/>
  <c r="H193" i="2"/>
  <c r="J192" i="2"/>
  <c r="H192" i="2"/>
  <c r="J191" i="2"/>
  <c r="I194" i="2" s="1"/>
  <c r="H191" i="2"/>
  <c r="J188" i="2"/>
  <c r="K188" i="2" s="1"/>
  <c r="H188" i="2"/>
  <c r="J187" i="2"/>
  <c r="H187" i="2"/>
  <c r="J186" i="2"/>
  <c r="H186" i="2"/>
  <c r="J185" i="2"/>
  <c r="H185" i="2"/>
  <c r="J184" i="2"/>
  <c r="H184" i="2"/>
  <c r="J183" i="2"/>
  <c r="H183" i="2"/>
  <c r="J180" i="2"/>
  <c r="H180" i="2"/>
  <c r="J179" i="2"/>
  <c r="K179" i="2" s="1"/>
  <c r="H179" i="2"/>
  <c r="J178" i="2"/>
  <c r="H178" i="2"/>
  <c r="J177" i="2"/>
  <c r="H177" i="2"/>
  <c r="J176" i="2"/>
  <c r="H176" i="2"/>
  <c r="J175" i="2"/>
  <c r="H175" i="2"/>
  <c r="J174" i="2"/>
  <c r="H174" i="2"/>
  <c r="J173" i="2"/>
  <c r="H173" i="2"/>
  <c r="J172" i="2"/>
  <c r="H172" i="2"/>
  <c r="J171" i="2"/>
  <c r="H171" i="2"/>
  <c r="J170" i="2"/>
  <c r="H170" i="2"/>
  <c r="J169" i="2"/>
  <c r="H169" i="2"/>
  <c r="J163" i="2"/>
  <c r="H163" i="2"/>
  <c r="J162" i="2"/>
  <c r="H162" i="2"/>
  <c r="J161" i="2"/>
  <c r="H161" i="2"/>
  <c r="K161" i="2" s="1"/>
  <c r="J158" i="2"/>
  <c r="K158" i="2" s="1"/>
  <c r="H158" i="2"/>
  <c r="J157" i="2"/>
  <c r="H157" i="2"/>
  <c r="J156" i="2"/>
  <c r="K156" i="2" s="1"/>
  <c r="H156" i="2"/>
  <c r="J155" i="2"/>
  <c r="H155" i="2"/>
  <c r="J154" i="2"/>
  <c r="K154" i="2" s="1"/>
  <c r="H154" i="2"/>
  <c r="J153" i="2"/>
  <c r="H153" i="2"/>
  <c r="J152" i="2"/>
  <c r="K152" i="2" s="1"/>
  <c r="H152" i="2"/>
  <c r="J151" i="2"/>
  <c r="H151" i="2"/>
  <c r="K151" i="2" s="1"/>
  <c r="J148" i="2"/>
  <c r="H148" i="2"/>
  <c r="J147" i="2"/>
  <c r="K147" i="2" s="1"/>
  <c r="H147" i="2"/>
  <c r="J146" i="2"/>
  <c r="H146" i="2"/>
  <c r="G141" i="2"/>
  <c r="J140" i="2"/>
  <c r="K140" i="2" s="1"/>
  <c r="H140" i="2"/>
  <c r="J139" i="2"/>
  <c r="K139" i="2" s="1"/>
  <c r="H139" i="2"/>
  <c r="J138" i="2"/>
  <c r="H138" i="2"/>
  <c r="G136" i="2"/>
  <c r="J135" i="2"/>
  <c r="I136" i="2" s="1"/>
  <c r="H135" i="2"/>
  <c r="J129" i="2"/>
  <c r="H129" i="2"/>
  <c r="J128" i="2"/>
  <c r="H128" i="2"/>
  <c r="J127" i="2"/>
  <c r="K127" i="2" s="1"/>
  <c r="H127" i="2"/>
  <c r="J124" i="2"/>
  <c r="H124" i="2"/>
  <c r="J123" i="2"/>
  <c r="H123" i="2"/>
  <c r="J122" i="2"/>
  <c r="H122" i="2"/>
  <c r="K122" i="2" s="1"/>
  <c r="J121" i="2"/>
  <c r="K121" i="2" s="1"/>
  <c r="H121" i="2"/>
  <c r="J120" i="2"/>
  <c r="H120" i="2"/>
  <c r="K119" i="2"/>
  <c r="J119" i="2"/>
  <c r="H119" i="2"/>
  <c r="J118" i="2"/>
  <c r="H118" i="2"/>
  <c r="J117" i="2"/>
  <c r="H117" i="2"/>
  <c r="J114" i="2"/>
  <c r="H114" i="2"/>
  <c r="J113" i="2"/>
  <c r="H113" i="2"/>
  <c r="J112" i="2"/>
  <c r="H112" i="2"/>
  <c r="J111" i="2"/>
  <c r="H111" i="2"/>
  <c r="J110" i="2"/>
  <c r="H110" i="2"/>
  <c r="J109" i="2"/>
  <c r="H109" i="2"/>
  <c r="J108" i="2"/>
  <c r="H108" i="2"/>
  <c r="J107" i="2"/>
  <c r="H107" i="2"/>
  <c r="J106" i="2"/>
  <c r="H106" i="2"/>
  <c r="J105" i="2"/>
  <c r="K105" i="2" s="1"/>
  <c r="H105" i="2"/>
  <c r="J104" i="2"/>
  <c r="H104" i="2"/>
  <c r="J103" i="2"/>
  <c r="H103" i="2"/>
  <c r="K103" i="2" s="1"/>
  <c r="J97" i="2"/>
  <c r="K97" i="2" s="1"/>
  <c r="H97" i="2"/>
  <c r="J96" i="2"/>
  <c r="H96" i="2"/>
  <c r="J95" i="2"/>
  <c r="I98" i="2" s="1"/>
  <c r="H95" i="2"/>
  <c r="J92" i="2"/>
  <c r="H92" i="2"/>
  <c r="J91" i="2"/>
  <c r="H91" i="2"/>
  <c r="J90" i="2"/>
  <c r="H90" i="2"/>
  <c r="K89" i="2"/>
  <c r="J89" i="2"/>
  <c r="H89" i="2"/>
  <c r="J88" i="2"/>
  <c r="H88" i="2"/>
  <c r="J87" i="2"/>
  <c r="H87" i="2"/>
  <c r="J86" i="2"/>
  <c r="H86" i="2"/>
  <c r="J85" i="2"/>
  <c r="H85" i="2"/>
  <c r="K85" i="2" s="1"/>
  <c r="I83" i="2"/>
  <c r="J82" i="2"/>
  <c r="H82" i="2"/>
  <c r="J81" i="2"/>
  <c r="H81" i="2"/>
  <c r="K81" i="2" s="1"/>
  <c r="J80" i="2"/>
  <c r="H80" i="2"/>
  <c r="J79" i="2"/>
  <c r="H79" i="2"/>
  <c r="J78" i="2"/>
  <c r="H78" i="2"/>
  <c r="J77" i="2"/>
  <c r="H77" i="2"/>
  <c r="J76" i="2"/>
  <c r="H76" i="2"/>
  <c r="J75" i="2"/>
  <c r="H75" i="2"/>
  <c r="J74" i="2"/>
  <c r="H74" i="2"/>
  <c r="J73" i="2"/>
  <c r="H73" i="2"/>
  <c r="J72" i="2"/>
  <c r="H72" i="2"/>
  <c r="K72" i="2" s="1"/>
  <c r="J71" i="2"/>
  <c r="H71" i="2"/>
  <c r="J65" i="2"/>
  <c r="H65" i="2"/>
  <c r="J64" i="2"/>
  <c r="H64" i="2"/>
  <c r="J63" i="2"/>
  <c r="H63" i="2"/>
  <c r="J60" i="2"/>
  <c r="H60" i="2"/>
  <c r="K60" i="2" s="1"/>
  <c r="J59" i="2"/>
  <c r="H59" i="2"/>
  <c r="J58" i="2"/>
  <c r="H58" i="2"/>
  <c r="J57" i="2"/>
  <c r="H57" i="2"/>
  <c r="J56" i="2"/>
  <c r="H56" i="2"/>
  <c r="K56" i="2" s="1"/>
  <c r="J55" i="2"/>
  <c r="H55" i="2"/>
  <c r="J54" i="2"/>
  <c r="H54" i="2"/>
  <c r="J53" i="2"/>
  <c r="H53" i="2"/>
  <c r="J50" i="2"/>
  <c r="H50" i="2"/>
  <c r="J49" i="2"/>
  <c r="H49" i="2"/>
  <c r="K49" i="2" s="1"/>
  <c r="J48" i="2"/>
  <c r="H48" i="2"/>
  <c r="J47" i="2"/>
  <c r="H47" i="2"/>
  <c r="J46" i="2"/>
  <c r="H46" i="2"/>
  <c r="J45" i="2"/>
  <c r="H45" i="2"/>
  <c r="J44" i="2"/>
  <c r="H44" i="2"/>
  <c r="J43" i="2"/>
  <c r="K43" i="2" s="1"/>
  <c r="H43" i="2"/>
  <c r="J42" i="2"/>
  <c r="H42" i="2"/>
  <c r="J41" i="2"/>
  <c r="H41" i="2"/>
  <c r="K41" i="2" s="1"/>
  <c r="J40" i="2"/>
  <c r="K40" i="2" s="1"/>
  <c r="H40" i="2"/>
  <c r="J39" i="2"/>
  <c r="H39" i="2"/>
  <c r="K39" i="2" s="1"/>
  <c r="J33" i="2"/>
  <c r="H33" i="2"/>
  <c r="J32" i="2"/>
  <c r="H32" i="2"/>
  <c r="J31" i="2"/>
  <c r="H31" i="2"/>
  <c r="J28" i="2"/>
  <c r="H28" i="2"/>
  <c r="J27" i="2"/>
  <c r="H27" i="2"/>
  <c r="J26" i="2"/>
  <c r="H26" i="2"/>
  <c r="J25" i="2"/>
  <c r="H25" i="2"/>
  <c r="J24" i="2"/>
  <c r="H24" i="2"/>
  <c r="G29" i="2" s="1"/>
  <c r="J21" i="2"/>
  <c r="H21" i="2"/>
  <c r="J20" i="2"/>
  <c r="H20" i="2"/>
  <c r="J19" i="2"/>
  <c r="H19" i="2"/>
  <c r="J18" i="2"/>
  <c r="H18" i="2"/>
  <c r="J17" i="2"/>
  <c r="H17" i="2"/>
  <c r="J16" i="2"/>
  <c r="H16" i="2"/>
  <c r="J15" i="2"/>
  <c r="H15" i="2"/>
  <c r="J14" i="2"/>
  <c r="H14" i="2"/>
  <c r="J13" i="2"/>
  <c r="H13" i="2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J291" i="1"/>
  <c r="H291" i="1"/>
  <c r="J290" i="1"/>
  <c r="H290" i="1"/>
  <c r="J289" i="1"/>
  <c r="H289" i="1"/>
  <c r="J286" i="1"/>
  <c r="H286" i="1"/>
  <c r="J285" i="1"/>
  <c r="H285" i="1"/>
  <c r="J284" i="1"/>
  <c r="H284" i="1"/>
  <c r="J283" i="1"/>
  <c r="H283" i="1"/>
  <c r="J282" i="1"/>
  <c r="H282" i="1"/>
  <c r="J276" i="1"/>
  <c r="H276" i="1"/>
  <c r="J275" i="1"/>
  <c r="H275" i="1"/>
  <c r="J274" i="1"/>
  <c r="H274" i="1"/>
  <c r="J271" i="1"/>
  <c r="H271" i="1"/>
  <c r="J270" i="1"/>
  <c r="H270" i="1"/>
  <c r="J269" i="1"/>
  <c r="H269" i="1"/>
  <c r="J268" i="1"/>
  <c r="H268" i="1"/>
  <c r="J267" i="1"/>
  <c r="H267" i="1"/>
  <c r="J264" i="1"/>
  <c r="H264" i="1"/>
  <c r="J263" i="1"/>
  <c r="H263" i="1"/>
  <c r="J262" i="1"/>
  <c r="H262" i="1"/>
  <c r="J256" i="1"/>
  <c r="H256" i="1"/>
  <c r="J255" i="1"/>
  <c r="H255" i="1"/>
  <c r="J254" i="1"/>
  <c r="H254" i="1"/>
  <c r="J251" i="1"/>
  <c r="I252" i="1" s="1"/>
  <c r="H251" i="1"/>
  <c r="G252" i="1" s="1"/>
  <c r="J245" i="1"/>
  <c r="H245" i="1"/>
  <c r="J244" i="1"/>
  <c r="H244" i="1"/>
  <c r="J243" i="1"/>
  <c r="H243" i="1"/>
  <c r="J240" i="1"/>
  <c r="H240" i="1"/>
  <c r="J239" i="1"/>
  <c r="H239" i="1"/>
  <c r="J238" i="1"/>
  <c r="H238" i="1"/>
  <c r="J237" i="1"/>
  <c r="K237" i="1" s="1"/>
  <c r="H237" i="1"/>
  <c r="J236" i="1"/>
  <c r="H236" i="1"/>
  <c r="J235" i="1"/>
  <c r="H235" i="1"/>
  <c r="J234" i="1"/>
  <c r="H234" i="1"/>
  <c r="J233" i="1"/>
  <c r="H233" i="1"/>
  <c r="J230" i="1"/>
  <c r="H230" i="1"/>
  <c r="J229" i="1"/>
  <c r="H229" i="1"/>
  <c r="J228" i="1"/>
  <c r="H228" i="1"/>
  <c r="J227" i="1"/>
  <c r="K227" i="1" s="1"/>
  <c r="H227" i="1"/>
  <c r="J226" i="1"/>
  <c r="H226" i="1"/>
  <c r="J225" i="1"/>
  <c r="H225" i="1"/>
  <c r="J224" i="1"/>
  <c r="H224" i="1"/>
  <c r="J223" i="1"/>
  <c r="H223" i="1"/>
  <c r="J222" i="1"/>
  <c r="H222" i="1"/>
  <c r="J221" i="1"/>
  <c r="H221" i="1"/>
  <c r="J220" i="1"/>
  <c r="H220" i="1"/>
  <c r="J219" i="1"/>
  <c r="H219" i="1"/>
  <c r="J213" i="1"/>
  <c r="H213" i="1"/>
  <c r="J212" i="1"/>
  <c r="H212" i="1"/>
  <c r="J211" i="1"/>
  <c r="H211" i="1"/>
  <c r="J208" i="1"/>
  <c r="H208" i="1"/>
  <c r="J207" i="1"/>
  <c r="H207" i="1"/>
  <c r="J206" i="1"/>
  <c r="H206" i="1"/>
  <c r="J205" i="1"/>
  <c r="H205" i="1"/>
  <c r="J204" i="1"/>
  <c r="H204" i="1"/>
  <c r="J201" i="1"/>
  <c r="H201" i="1"/>
  <c r="J200" i="1"/>
  <c r="H200" i="1"/>
  <c r="J199" i="1"/>
  <c r="H199" i="1"/>
  <c r="J193" i="1"/>
  <c r="H193" i="1"/>
  <c r="J192" i="1"/>
  <c r="H192" i="1"/>
  <c r="J191" i="1"/>
  <c r="H191" i="1"/>
  <c r="J188" i="1"/>
  <c r="H188" i="1"/>
  <c r="J187" i="1"/>
  <c r="H187" i="1"/>
  <c r="J186" i="1"/>
  <c r="H186" i="1"/>
  <c r="J185" i="1"/>
  <c r="H185" i="1"/>
  <c r="J184" i="1"/>
  <c r="H184" i="1"/>
  <c r="J183" i="1"/>
  <c r="H183" i="1"/>
  <c r="J180" i="1"/>
  <c r="H180" i="1"/>
  <c r="J179" i="1"/>
  <c r="H179" i="1"/>
  <c r="J178" i="1"/>
  <c r="H178" i="1"/>
  <c r="J177" i="1"/>
  <c r="H177" i="1"/>
  <c r="J176" i="1"/>
  <c r="H176" i="1"/>
  <c r="J175" i="1"/>
  <c r="H175" i="1"/>
  <c r="J174" i="1"/>
  <c r="H174" i="1"/>
  <c r="J173" i="1"/>
  <c r="H173" i="1"/>
  <c r="J172" i="1"/>
  <c r="H172" i="1"/>
  <c r="J171" i="1"/>
  <c r="H171" i="1"/>
  <c r="J170" i="1"/>
  <c r="H170" i="1"/>
  <c r="J169" i="1"/>
  <c r="H169" i="1"/>
  <c r="J163" i="1"/>
  <c r="H163" i="1"/>
  <c r="J162" i="1"/>
  <c r="H162" i="1"/>
  <c r="J161" i="1"/>
  <c r="H161" i="1"/>
  <c r="J158" i="1"/>
  <c r="H158" i="1"/>
  <c r="J157" i="1"/>
  <c r="H157" i="1"/>
  <c r="J156" i="1"/>
  <c r="H156" i="1"/>
  <c r="J155" i="1"/>
  <c r="H155" i="1"/>
  <c r="J154" i="1"/>
  <c r="H154" i="1"/>
  <c r="J153" i="1"/>
  <c r="H153" i="1"/>
  <c r="J152" i="1"/>
  <c r="H152" i="1"/>
  <c r="J151" i="1"/>
  <c r="H151" i="1"/>
  <c r="J148" i="1"/>
  <c r="H148" i="1"/>
  <c r="J147" i="1"/>
  <c r="H147" i="1"/>
  <c r="J146" i="1"/>
  <c r="H146" i="1"/>
  <c r="J140" i="1"/>
  <c r="H140" i="1"/>
  <c r="J139" i="1"/>
  <c r="H139" i="1"/>
  <c r="J138" i="1"/>
  <c r="H138" i="1"/>
  <c r="J135" i="1"/>
  <c r="I136" i="1" s="1"/>
  <c r="H135" i="1"/>
  <c r="G136" i="1" s="1"/>
  <c r="J129" i="1"/>
  <c r="H129" i="1"/>
  <c r="J128" i="1"/>
  <c r="H128" i="1"/>
  <c r="J127" i="1"/>
  <c r="H127" i="1"/>
  <c r="J124" i="1"/>
  <c r="H124" i="1"/>
  <c r="J123" i="1"/>
  <c r="H123" i="1"/>
  <c r="J122" i="1"/>
  <c r="H122" i="1"/>
  <c r="J121" i="1"/>
  <c r="H121" i="1"/>
  <c r="J120" i="1"/>
  <c r="H120" i="1"/>
  <c r="J119" i="1"/>
  <c r="H119" i="1"/>
  <c r="J118" i="1"/>
  <c r="H118" i="1"/>
  <c r="J117" i="1"/>
  <c r="H117" i="1"/>
  <c r="J114" i="1"/>
  <c r="H114" i="1"/>
  <c r="J113" i="1"/>
  <c r="H113" i="1"/>
  <c r="J112" i="1"/>
  <c r="H112" i="1"/>
  <c r="J111" i="1"/>
  <c r="H111" i="1"/>
  <c r="J110" i="1"/>
  <c r="H110" i="1"/>
  <c r="J109" i="1"/>
  <c r="H109" i="1"/>
  <c r="J108" i="1"/>
  <c r="H108" i="1"/>
  <c r="J107" i="1"/>
  <c r="H107" i="1"/>
  <c r="J106" i="1"/>
  <c r="H106" i="1"/>
  <c r="J105" i="1"/>
  <c r="H105" i="1"/>
  <c r="J104" i="1"/>
  <c r="H104" i="1"/>
  <c r="J103" i="1"/>
  <c r="H103" i="1"/>
  <c r="J97" i="1"/>
  <c r="H97" i="1"/>
  <c r="J96" i="1"/>
  <c r="H96" i="1"/>
  <c r="J95" i="1"/>
  <c r="H95" i="1"/>
  <c r="J92" i="1"/>
  <c r="H92" i="1"/>
  <c r="J91" i="1"/>
  <c r="H91" i="1"/>
  <c r="J90" i="1"/>
  <c r="H90" i="1"/>
  <c r="J89" i="1"/>
  <c r="H89" i="1"/>
  <c r="J88" i="1"/>
  <c r="H88" i="1"/>
  <c r="J87" i="1"/>
  <c r="H87" i="1"/>
  <c r="J86" i="1"/>
  <c r="H86" i="1"/>
  <c r="J85" i="1"/>
  <c r="H85" i="1"/>
  <c r="J82" i="1"/>
  <c r="H82" i="1"/>
  <c r="J81" i="1"/>
  <c r="H81" i="1"/>
  <c r="J80" i="1"/>
  <c r="H80" i="1"/>
  <c r="J79" i="1"/>
  <c r="H79" i="1"/>
  <c r="J78" i="1"/>
  <c r="H78" i="1"/>
  <c r="J77" i="1"/>
  <c r="H77" i="1"/>
  <c r="J76" i="1"/>
  <c r="H76" i="1"/>
  <c r="J75" i="1"/>
  <c r="H75" i="1"/>
  <c r="J74" i="1"/>
  <c r="H74" i="1"/>
  <c r="J73" i="1"/>
  <c r="H73" i="1"/>
  <c r="J72" i="1"/>
  <c r="H72" i="1"/>
  <c r="J71" i="1"/>
  <c r="H71" i="1"/>
  <c r="J65" i="1"/>
  <c r="H65" i="1"/>
  <c r="J64" i="1"/>
  <c r="H64" i="1"/>
  <c r="J63" i="1"/>
  <c r="H63" i="1"/>
  <c r="J60" i="1"/>
  <c r="H60" i="1"/>
  <c r="J59" i="1"/>
  <c r="H59" i="1"/>
  <c r="J58" i="1"/>
  <c r="H58" i="1"/>
  <c r="J57" i="1"/>
  <c r="H57" i="1"/>
  <c r="J56" i="1"/>
  <c r="H56" i="1"/>
  <c r="J55" i="1"/>
  <c r="H55" i="1"/>
  <c r="J54" i="1"/>
  <c r="H54" i="1"/>
  <c r="J53" i="1"/>
  <c r="H53" i="1"/>
  <c r="J50" i="1"/>
  <c r="H50" i="1"/>
  <c r="J49" i="1"/>
  <c r="H49" i="1"/>
  <c r="J48" i="1"/>
  <c r="H48" i="1"/>
  <c r="J47" i="1"/>
  <c r="H47" i="1"/>
  <c r="J46" i="1"/>
  <c r="H46" i="1"/>
  <c r="J45" i="1"/>
  <c r="H45" i="1"/>
  <c r="J44" i="1"/>
  <c r="H44" i="1"/>
  <c r="J43" i="1"/>
  <c r="H43" i="1"/>
  <c r="J42" i="1"/>
  <c r="H42" i="1"/>
  <c r="J41" i="1"/>
  <c r="H41" i="1"/>
  <c r="J40" i="1"/>
  <c r="H40" i="1"/>
  <c r="J39" i="1"/>
  <c r="H39" i="1"/>
  <c r="J33" i="1"/>
  <c r="H33" i="1"/>
  <c r="J32" i="1"/>
  <c r="K32" i="1" s="1"/>
  <c r="H32" i="1"/>
  <c r="J31" i="1"/>
  <c r="H31" i="1"/>
  <c r="J28" i="1"/>
  <c r="H28" i="1"/>
  <c r="J27" i="1"/>
  <c r="H27" i="1"/>
  <c r="J26" i="1"/>
  <c r="H26" i="1"/>
  <c r="J25" i="1"/>
  <c r="H25" i="1"/>
  <c r="J24" i="1"/>
  <c r="H24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3"/>
  <c r="J13" i="3"/>
  <c r="J14" i="3"/>
  <c r="J15" i="3"/>
  <c r="J16" i="3"/>
  <c r="J17" i="3"/>
  <c r="J18" i="3"/>
  <c r="J19" i="3"/>
  <c r="J20" i="3"/>
  <c r="J21" i="3"/>
  <c r="J22" i="3"/>
  <c r="J11" i="3"/>
  <c r="B14" i="3"/>
  <c r="A14" i="3"/>
  <c r="B13" i="3"/>
  <c r="A13" i="3"/>
  <c r="B12" i="3"/>
  <c r="A12" i="3"/>
  <c r="B11" i="3"/>
  <c r="A11" i="3"/>
  <c r="K16" i="1" l="1"/>
  <c r="K289" i="1"/>
  <c r="K16" i="2"/>
  <c r="K110" i="2"/>
  <c r="K114" i="2"/>
  <c r="K129" i="2"/>
  <c r="K130" i="2" s="1"/>
  <c r="K176" i="2"/>
  <c r="K128" i="2"/>
  <c r="I149" i="2"/>
  <c r="G189" i="2"/>
  <c r="G195" i="2" s="1"/>
  <c r="I214" i="2"/>
  <c r="K224" i="2"/>
  <c r="I246" i="2"/>
  <c r="K262" i="2"/>
  <c r="K268" i="2"/>
  <c r="K270" i="2"/>
  <c r="K14" i="2"/>
  <c r="K77" i="2"/>
  <c r="K106" i="2"/>
  <c r="K118" i="2"/>
  <c r="K170" i="2"/>
  <c r="K178" i="2"/>
  <c r="K15" i="2"/>
  <c r="K17" i="2"/>
  <c r="K25" i="2"/>
  <c r="K27" i="2"/>
  <c r="K47" i="2"/>
  <c r="K57" i="2"/>
  <c r="K59" i="2"/>
  <c r="K65" i="2"/>
  <c r="K76" i="2"/>
  <c r="G194" i="2"/>
  <c r="K200" i="2"/>
  <c r="K221" i="2"/>
  <c r="K225" i="2"/>
  <c r="G257" i="2"/>
  <c r="G272" i="2"/>
  <c r="K269" i="2"/>
  <c r="G287" i="2"/>
  <c r="K284" i="2"/>
  <c r="K39" i="1"/>
  <c r="K65" i="1"/>
  <c r="K76" i="1"/>
  <c r="K111" i="1"/>
  <c r="K163" i="1"/>
  <c r="I181" i="1"/>
  <c r="I265" i="1"/>
  <c r="I34" i="1"/>
  <c r="K48" i="1"/>
  <c r="K56" i="1"/>
  <c r="K146" i="1"/>
  <c r="K179" i="1"/>
  <c r="K200" i="1"/>
  <c r="K225" i="1"/>
  <c r="K263" i="1"/>
  <c r="K183" i="1"/>
  <c r="K208" i="1"/>
  <c r="K282" i="1"/>
  <c r="K284" i="1"/>
  <c r="K13" i="2"/>
  <c r="K18" i="2"/>
  <c r="K20" i="2"/>
  <c r="K19" i="2"/>
  <c r="K24" i="2"/>
  <c r="K26" i="2"/>
  <c r="K28" i="2"/>
  <c r="K32" i="2"/>
  <c r="K33" i="2"/>
  <c r="G34" i="2"/>
  <c r="K44" i="2"/>
  <c r="K46" i="2"/>
  <c r="K48" i="2"/>
  <c r="K50" i="2"/>
  <c r="K42" i="2"/>
  <c r="K53" i="2"/>
  <c r="K55" i="2"/>
  <c r="I66" i="2"/>
  <c r="K64" i="2"/>
  <c r="G66" i="2"/>
  <c r="K73" i="2"/>
  <c r="K80" i="2"/>
  <c r="K75" i="2"/>
  <c r="G83" i="2"/>
  <c r="K71" i="2"/>
  <c r="K79" i="2"/>
  <c r="I93" i="2"/>
  <c r="I99" i="2" s="1"/>
  <c r="K87" i="2"/>
  <c r="K91" i="2"/>
  <c r="K86" i="2"/>
  <c r="K88" i="2"/>
  <c r="K90" i="2"/>
  <c r="K92" i="2"/>
  <c r="K96" i="2"/>
  <c r="K109" i="2"/>
  <c r="K113" i="2"/>
  <c r="K104" i="2"/>
  <c r="K111" i="2"/>
  <c r="G115" i="2"/>
  <c r="K108" i="2"/>
  <c r="K112" i="2"/>
  <c r="K123" i="2"/>
  <c r="K117" i="2"/>
  <c r="K120" i="2"/>
  <c r="I130" i="2"/>
  <c r="G130" i="2"/>
  <c r="K135" i="2"/>
  <c r="K136" i="2" s="1"/>
  <c r="K146" i="2"/>
  <c r="K148" i="2"/>
  <c r="G149" i="2"/>
  <c r="K155" i="2"/>
  <c r="K157" i="2"/>
  <c r="K162" i="2"/>
  <c r="K163" i="2"/>
  <c r="G164" i="2"/>
  <c r="K171" i="2"/>
  <c r="K175" i="2"/>
  <c r="K173" i="2"/>
  <c r="K180" i="2"/>
  <c r="G181" i="2"/>
  <c r="K172" i="2"/>
  <c r="K174" i="2"/>
  <c r="K185" i="2"/>
  <c r="K184" i="2"/>
  <c r="K186" i="2"/>
  <c r="K187" i="2"/>
  <c r="K193" i="2"/>
  <c r="K192" i="2"/>
  <c r="K201" i="2"/>
  <c r="G202" i="2"/>
  <c r="G209" i="2"/>
  <c r="K207" i="2"/>
  <c r="K211" i="2"/>
  <c r="K213" i="2"/>
  <c r="K219" i="2"/>
  <c r="G231" i="2"/>
  <c r="K226" i="2"/>
  <c r="K228" i="2"/>
  <c r="K230" i="2"/>
  <c r="K220" i="2"/>
  <c r="K227" i="2"/>
  <c r="K237" i="2"/>
  <c r="K243" i="2"/>
  <c r="G246" i="2"/>
  <c r="K245" i="2"/>
  <c r="K251" i="2"/>
  <c r="K252" i="2" s="1"/>
  <c r="G258" i="2"/>
  <c r="K255" i="2"/>
  <c r="K256" i="2"/>
  <c r="I265" i="2"/>
  <c r="K264" i="2"/>
  <c r="K267" i="2"/>
  <c r="K271" i="2"/>
  <c r="I272" i="2"/>
  <c r="K286" i="2"/>
  <c r="K283" i="2"/>
  <c r="K285" i="2"/>
  <c r="G22" i="2"/>
  <c r="G35" i="2" s="1"/>
  <c r="I34" i="2"/>
  <c r="K31" i="2"/>
  <c r="K34" i="2" s="1"/>
  <c r="G51" i="2"/>
  <c r="G61" i="2"/>
  <c r="K58" i="2"/>
  <c r="G98" i="2"/>
  <c r="I115" i="2"/>
  <c r="G159" i="2"/>
  <c r="G165" i="2" s="1"/>
  <c r="I287" i="2"/>
  <c r="K282" i="2"/>
  <c r="I22" i="2"/>
  <c r="K21" i="2"/>
  <c r="I51" i="2"/>
  <c r="K78" i="2"/>
  <c r="G93" i="2"/>
  <c r="K107" i="2"/>
  <c r="K124" i="2"/>
  <c r="G142" i="2"/>
  <c r="I159" i="2"/>
  <c r="I164" i="2"/>
  <c r="K169" i="2"/>
  <c r="I189" i="2"/>
  <c r="K183" i="2"/>
  <c r="K212" i="2"/>
  <c r="G241" i="2"/>
  <c r="K236" i="2"/>
  <c r="G265" i="2"/>
  <c r="I125" i="2"/>
  <c r="I141" i="2"/>
  <c r="I142" i="2" s="1"/>
  <c r="K138" i="2"/>
  <c r="K141" i="2" s="1"/>
  <c r="I257" i="2"/>
  <c r="I258" i="2" s="1"/>
  <c r="K254" i="2"/>
  <c r="I277" i="2"/>
  <c r="K275" i="2"/>
  <c r="I292" i="2"/>
  <c r="K291" i="2"/>
  <c r="K45" i="2"/>
  <c r="K54" i="2"/>
  <c r="K74" i="2"/>
  <c r="K82" i="2"/>
  <c r="G125" i="2"/>
  <c r="K153" i="2"/>
  <c r="K177" i="2"/>
  <c r="I202" i="2"/>
  <c r="K199" i="2"/>
  <c r="I209" i="2"/>
  <c r="I215" i="2" s="1"/>
  <c r="K204" i="2"/>
  <c r="K223" i="2"/>
  <c r="I241" i="2"/>
  <c r="K274" i="2"/>
  <c r="K277" i="2" s="1"/>
  <c r="G277" i="2"/>
  <c r="G278" i="2" s="1"/>
  <c r="G292" i="2"/>
  <c r="G293" i="2" s="1"/>
  <c r="K290" i="2"/>
  <c r="I29" i="2"/>
  <c r="I181" i="2"/>
  <c r="I195" i="2" s="1"/>
  <c r="I231" i="2"/>
  <c r="I61" i="2"/>
  <c r="K63" i="2"/>
  <c r="K191" i="2"/>
  <c r="K194" i="2" s="1"/>
  <c r="G214" i="2"/>
  <c r="K95" i="2"/>
  <c r="K244" i="2"/>
  <c r="K263" i="2"/>
  <c r="K265" i="2" s="1"/>
  <c r="K188" i="1"/>
  <c r="K220" i="1"/>
  <c r="K60" i="1"/>
  <c r="K85" i="1"/>
  <c r="K97" i="1"/>
  <c r="K104" i="1"/>
  <c r="K122" i="1"/>
  <c r="K15" i="1"/>
  <c r="K27" i="1"/>
  <c r="G34" i="1"/>
  <c r="K180" i="1"/>
  <c r="K213" i="1"/>
  <c r="K109" i="1"/>
  <c r="K127" i="1"/>
  <c r="I272" i="1"/>
  <c r="G29" i="1"/>
  <c r="K78" i="1"/>
  <c r="K80" i="1"/>
  <c r="K92" i="1"/>
  <c r="I141" i="1"/>
  <c r="I142" i="1" s="1"/>
  <c r="G181" i="1"/>
  <c r="K206" i="1"/>
  <c r="K238" i="1"/>
  <c r="K285" i="1"/>
  <c r="K79" i="1"/>
  <c r="K121" i="1"/>
  <c r="K155" i="1"/>
  <c r="K193" i="1"/>
  <c r="K243" i="1"/>
  <c r="I257" i="1"/>
  <c r="I292" i="1"/>
  <c r="K57" i="1"/>
  <c r="K72" i="1"/>
  <c r="K31" i="1"/>
  <c r="K43" i="1"/>
  <c r="K73" i="1"/>
  <c r="K88" i="1"/>
  <c r="K129" i="1"/>
  <c r="K158" i="1"/>
  <c r="K184" i="1"/>
  <c r="K245" i="1"/>
  <c r="K255" i="1"/>
  <c r="K14" i="1"/>
  <c r="K24" i="1"/>
  <c r="K112" i="1"/>
  <c r="K114" i="1"/>
  <c r="K118" i="1"/>
  <c r="K169" i="1"/>
  <c r="K171" i="1"/>
  <c r="K175" i="1"/>
  <c r="G189" i="1"/>
  <c r="K192" i="1"/>
  <c r="K228" i="1"/>
  <c r="K230" i="1"/>
  <c r="K234" i="1"/>
  <c r="K268" i="1"/>
  <c r="K276" i="1"/>
  <c r="I258" i="1"/>
  <c r="K41" i="1"/>
  <c r="K47" i="1"/>
  <c r="K55" i="1"/>
  <c r="K71" i="1"/>
  <c r="K90" i="1"/>
  <c r="K139" i="1"/>
  <c r="K19" i="1"/>
  <c r="K25" i="1"/>
  <c r="K42" i="1"/>
  <c r="K44" i="1"/>
  <c r="K46" i="1"/>
  <c r="K50" i="1"/>
  <c r="K87" i="1"/>
  <c r="K89" i="1"/>
  <c r="K105" i="1"/>
  <c r="K113" i="1"/>
  <c r="I130" i="1"/>
  <c r="K147" i="1"/>
  <c r="K151" i="1"/>
  <c r="K157" i="1"/>
  <c r="K174" i="1"/>
  <c r="K205" i="1"/>
  <c r="K221" i="1"/>
  <c r="K229" i="1"/>
  <c r="I246" i="1"/>
  <c r="K271" i="1"/>
  <c r="K17" i="1"/>
  <c r="K28" i="1"/>
  <c r="K64" i="1"/>
  <c r="K106" i="1"/>
  <c r="K108" i="1"/>
  <c r="K120" i="1"/>
  <c r="K123" i="1"/>
  <c r="K135" i="1"/>
  <c r="K136" i="1" s="1"/>
  <c r="K138" i="1"/>
  <c r="G141" i="1"/>
  <c r="G142" i="1" s="1"/>
  <c r="K162" i="1"/>
  <c r="K172" i="1"/>
  <c r="K177" i="1"/>
  <c r="K187" i="1"/>
  <c r="G194" i="1"/>
  <c r="K222" i="1"/>
  <c r="K224" i="1"/>
  <c r="K236" i="1"/>
  <c r="K239" i="1"/>
  <c r="K251" i="1"/>
  <c r="K252" i="1" s="1"/>
  <c r="K254" i="1"/>
  <c r="G257" i="1"/>
  <c r="G258" i="1" s="1"/>
  <c r="K262" i="1"/>
  <c r="G265" i="1"/>
  <c r="K283" i="1"/>
  <c r="K54" i="1"/>
  <c r="K59" i="1"/>
  <c r="G66" i="1"/>
  <c r="K81" i="1"/>
  <c r="G115" i="1"/>
  <c r="I149" i="1"/>
  <c r="G164" i="1"/>
  <c r="I202" i="1"/>
  <c r="I209" i="1"/>
  <c r="G231" i="1"/>
  <c r="K18" i="1"/>
  <c r="K20" i="1"/>
  <c r="K49" i="1"/>
  <c r="K53" i="1"/>
  <c r="G159" i="1"/>
  <c r="K152" i="1"/>
  <c r="K154" i="1"/>
  <c r="K178" i="1"/>
  <c r="K186" i="1"/>
  <c r="K199" i="1"/>
  <c r="G202" i="1"/>
  <c r="G22" i="1"/>
  <c r="I22" i="1"/>
  <c r="K103" i="1"/>
  <c r="I115" i="1"/>
  <c r="I194" i="1"/>
  <c r="K191" i="1"/>
  <c r="G209" i="1"/>
  <c r="K219" i="1"/>
  <c r="I231" i="1"/>
  <c r="I83" i="1"/>
  <c r="K75" i="1"/>
  <c r="K21" i="1"/>
  <c r="K26" i="1"/>
  <c r="K13" i="1"/>
  <c r="I125" i="1"/>
  <c r="K117" i="1"/>
  <c r="I241" i="1"/>
  <c r="K233" i="1"/>
  <c r="K33" i="1"/>
  <c r="K128" i="1"/>
  <c r="I159" i="1"/>
  <c r="G292" i="1"/>
  <c r="I29" i="1"/>
  <c r="K86" i="1"/>
  <c r="K96" i="1"/>
  <c r="K173" i="1"/>
  <c r="K201" i="1"/>
  <c r="K207" i="1"/>
  <c r="K244" i="1"/>
  <c r="G51" i="1"/>
  <c r="K40" i="1"/>
  <c r="K45" i="1"/>
  <c r="I61" i="1"/>
  <c r="K58" i="1"/>
  <c r="K74" i="1"/>
  <c r="K77" i="1"/>
  <c r="K82" i="1"/>
  <c r="I93" i="1"/>
  <c r="K95" i="1"/>
  <c r="G98" i="1"/>
  <c r="K107" i="1"/>
  <c r="K110" i="1"/>
  <c r="K119" i="1"/>
  <c r="K124" i="1"/>
  <c r="K140" i="1"/>
  <c r="K153" i="1"/>
  <c r="K156" i="1"/>
  <c r="I164" i="1"/>
  <c r="K170" i="1"/>
  <c r="K204" i="1"/>
  <c r="G214" i="1"/>
  <c r="K223" i="1"/>
  <c r="K226" i="1"/>
  <c r="K235" i="1"/>
  <c r="K240" i="1"/>
  <c r="K256" i="1"/>
  <c r="K267" i="1"/>
  <c r="G277" i="1"/>
  <c r="K286" i="1"/>
  <c r="G61" i="1"/>
  <c r="G83" i="1"/>
  <c r="G93" i="1"/>
  <c r="K91" i="1"/>
  <c r="G130" i="1"/>
  <c r="K148" i="1"/>
  <c r="K176" i="1"/>
  <c r="K185" i="1"/>
  <c r="K212" i="1"/>
  <c r="G246" i="1"/>
  <c r="K264" i="1"/>
  <c r="K270" i="1"/>
  <c r="K275" i="1"/>
  <c r="K290" i="1"/>
  <c r="I51" i="1"/>
  <c r="I66" i="1"/>
  <c r="K63" i="1"/>
  <c r="I98" i="1"/>
  <c r="G125" i="1"/>
  <c r="G149" i="1"/>
  <c r="I189" i="1"/>
  <c r="I214" i="1"/>
  <c r="G241" i="1"/>
  <c r="G272" i="1"/>
  <c r="K269" i="1"/>
  <c r="I277" i="1"/>
  <c r="I278" i="1" s="1"/>
  <c r="G287" i="1"/>
  <c r="I287" i="1"/>
  <c r="K291" i="1"/>
  <c r="K161" i="1"/>
  <c r="K211" i="1"/>
  <c r="K274" i="1"/>
  <c r="K149" i="1" l="1"/>
  <c r="K98" i="1"/>
  <c r="K66" i="2"/>
  <c r="K142" i="2"/>
  <c r="K98" i="2"/>
  <c r="I67" i="2"/>
  <c r="K202" i="2"/>
  <c r="G131" i="2"/>
  <c r="I278" i="2"/>
  <c r="K287" i="2"/>
  <c r="K159" i="2"/>
  <c r="K125" i="2"/>
  <c r="G215" i="2"/>
  <c r="K257" i="2"/>
  <c r="K258" i="2" s="1"/>
  <c r="K214" i="2"/>
  <c r="K272" i="2"/>
  <c r="K149" i="2"/>
  <c r="K164" i="1"/>
  <c r="K209" i="1"/>
  <c r="G35" i="1"/>
  <c r="K34" i="1"/>
  <c r="K22" i="2"/>
  <c r="K35" i="2" s="1"/>
  <c r="K29" i="2"/>
  <c r="K51" i="2"/>
  <c r="K61" i="2"/>
  <c r="G67" i="2"/>
  <c r="K83" i="2"/>
  <c r="K93" i="2"/>
  <c r="K115" i="2"/>
  <c r="K131" i="2" s="1"/>
  <c r="I131" i="2"/>
  <c r="K164" i="2"/>
  <c r="K189" i="2"/>
  <c r="K209" i="2"/>
  <c r="K215" i="2" s="1"/>
  <c r="K231" i="2"/>
  <c r="I247" i="2"/>
  <c r="K241" i="2"/>
  <c r="G247" i="2"/>
  <c r="K246" i="2"/>
  <c r="I293" i="2"/>
  <c r="K181" i="2"/>
  <c r="K278" i="2"/>
  <c r="I165" i="2"/>
  <c r="G99" i="2"/>
  <c r="K292" i="2"/>
  <c r="K293" i="2" s="1"/>
  <c r="I35" i="2"/>
  <c r="K66" i="1"/>
  <c r="I293" i="1"/>
  <c r="I67" i="1"/>
  <c r="K202" i="1"/>
  <c r="I35" i="1"/>
  <c r="K130" i="1"/>
  <c r="G165" i="1"/>
  <c r="K181" i="1"/>
  <c r="K141" i="1"/>
  <c r="K142" i="1" s="1"/>
  <c r="C15" i="3" s="1"/>
  <c r="K265" i="1"/>
  <c r="G67" i="1"/>
  <c r="K257" i="1"/>
  <c r="K258" i="1" s="1"/>
  <c r="C20" i="3" s="1"/>
  <c r="K194" i="1"/>
  <c r="G195" i="1"/>
  <c r="K189" i="1"/>
  <c r="K246" i="1"/>
  <c r="I247" i="1"/>
  <c r="K51" i="1"/>
  <c r="K29" i="1"/>
  <c r="I215" i="1"/>
  <c r="K287" i="1"/>
  <c r="G215" i="1"/>
  <c r="K83" i="1"/>
  <c r="K214" i="1"/>
  <c r="K61" i="1"/>
  <c r="K93" i="1"/>
  <c r="K231" i="1"/>
  <c r="I131" i="1"/>
  <c r="G293" i="1"/>
  <c r="G247" i="1"/>
  <c r="K159" i="1"/>
  <c r="K125" i="1"/>
  <c r="K115" i="1"/>
  <c r="G131" i="1"/>
  <c r="K272" i="1"/>
  <c r="K241" i="1"/>
  <c r="G278" i="1"/>
  <c r="K277" i="1"/>
  <c r="I99" i="1"/>
  <c r="K292" i="1"/>
  <c r="I165" i="1"/>
  <c r="G99" i="1"/>
  <c r="K22" i="1"/>
  <c r="I195" i="1"/>
  <c r="K165" i="1" l="1"/>
  <c r="C16" i="3" s="1"/>
  <c r="K67" i="2"/>
  <c r="K165" i="2"/>
  <c r="K99" i="2"/>
  <c r="I295" i="1"/>
  <c r="K215" i="1"/>
  <c r="C18" i="3" s="1"/>
  <c r="K195" i="2"/>
  <c r="K247" i="2"/>
  <c r="K67" i="1"/>
  <c r="C12" i="3" s="1"/>
  <c r="K195" i="1"/>
  <c r="C17" i="3" s="1"/>
  <c r="K35" i="1"/>
  <c r="C11" i="3" s="1"/>
  <c r="K247" i="1"/>
  <c r="C19" i="3" s="1"/>
  <c r="K293" i="1"/>
  <c r="K131" i="1"/>
  <c r="C14" i="3" s="1"/>
  <c r="K99" i="1"/>
  <c r="C13" i="3" s="1"/>
  <c r="K278" i="1"/>
  <c r="C21" i="3" s="1"/>
  <c r="K295" i="1" l="1"/>
  <c r="C22" i="3"/>
  <c r="I13" i="3" l="1"/>
  <c r="E13" i="3"/>
  <c r="G13" i="3"/>
  <c r="K13" i="3" l="1"/>
  <c r="I22" i="3"/>
  <c r="G22" i="3"/>
  <c r="E22" i="3"/>
  <c r="I20" i="3"/>
  <c r="G20" i="3"/>
  <c r="E20" i="3"/>
  <c r="E19" i="3"/>
  <c r="I19" i="3"/>
  <c r="G19" i="3"/>
  <c r="I17" i="3"/>
  <c r="E17" i="3"/>
  <c r="G17" i="3"/>
  <c r="I16" i="3"/>
  <c r="E16" i="3"/>
  <c r="G16" i="3"/>
  <c r="I14" i="3"/>
  <c r="E14" i="3"/>
  <c r="G14" i="3"/>
  <c r="G11" i="3"/>
  <c r="I11" i="3"/>
  <c r="E11" i="3"/>
  <c r="K22" i="3" l="1"/>
  <c r="K17" i="3"/>
  <c r="K19" i="3"/>
  <c r="K16" i="3"/>
  <c r="K20" i="3"/>
  <c r="K11" i="3"/>
  <c r="K14" i="3"/>
  <c r="G12" i="3"/>
  <c r="I12" i="3"/>
  <c r="E12" i="3"/>
  <c r="I18" i="3"/>
  <c r="E18" i="3"/>
  <c r="G18" i="3"/>
  <c r="E15" i="3"/>
  <c r="G15" i="3"/>
  <c r="I15" i="3"/>
  <c r="K18" i="3" l="1"/>
  <c r="K15" i="3"/>
  <c r="K12" i="3"/>
  <c r="I21" i="3"/>
  <c r="I23" i="3" s="1"/>
  <c r="E21" i="3"/>
  <c r="G21" i="3"/>
  <c r="G23" i="3" s="1"/>
  <c r="C23" i="3"/>
  <c r="K21" i="3" l="1"/>
  <c r="K23" i="3" s="1"/>
  <c r="H23" i="3"/>
  <c r="E23" i="3"/>
  <c r="D23" i="3" s="1"/>
  <c r="F23" i="3"/>
  <c r="J23" i="3" l="1"/>
</calcChain>
</file>

<file path=xl/sharedStrings.xml><?xml version="1.0" encoding="utf-8"?>
<sst xmlns="http://schemas.openxmlformats.org/spreadsheetml/2006/main" count="2176" uniqueCount="362">
  <si>
    <t>Item</t>
  </si>
  <si>
    <t>Fonte</t>
  </si>
  <si>
    <t>Código</t>
  </si>
  <si>
    <t>Descrição</t>
  </si>
  <si>
    <t>Unidade</t>
  </si>
  <si>
    <t>Quantidade</t>
  </si>
  <si>
    <t/>
  </si>
  <si>
    <t>SINAPI</t>
  </si>
  <si>
    <t>M2</t>
  </si>
  <si>
    <t>M3</t>
  </si>
  <si>
    <t xml:space="preserve">Prefeitura Municipal de Quatro Irmãos </t>
  </si>
  <si>
    <t>Material</t>
  </si>
  <si>
    <t>Mão de Obra</t>
  </si>
  <si>
    <t xml:space="preserve">Unitário </t>
  </si>
  <si>
    <t>Total</t>
  </si>
  <si>
    <t>Total Geral</t>
  </si>
  <si>
    <t>PLANILHA ORÇAMENTÁRIA</t>
  </si>
  <si>
    <t>TOTAL GERAL</t>
  </si>
  <si>
    <t>Prefeito: ______________________________</t>
  </si>
  <si>
    <t>Responsável Técnico: ____________________________</t>
  </si>
  <si>
    <t>PLANILHA PROPOSTA</t>
  </si>
  <si>
    <t>%</t>
  </si>
  <si>
    <t>R$</t>
  </si>
  <si>
    <t>TOTAL</t>
  </si>
  <si>
    <t>CRONOGRAMA FISICO E FINANCEIRO</t>
  </si>
  <si>
    <t>1.1.1</t>
  </si>
  <si>
    <t>1.1.2</t>
  </si>
  <si>
    <t>1.2.1</t>
  </si>
  <si>
    <t>1.2.2</t>
  </si>
  <si>
    <t>1.2.6</t>
  </si>
  <si>
    <t>1.3.1</t>
  </si>
  <si>
    <t xml:space="preserve">TOTAL GERAL </t>
  </si>
  <si>
    <t>KG</t>
  </si>
  <si>
    <t>97088</t>
  </si>
  <si>
    <t>ARMAÇÃO PARA EXECUÇÃO DE RADIER, PISO DE CONCRETO OU LAJE SOBRE SOLO, COM USO DE TELA Q-92. AF_09/2021</t>
  </si>
  <si>
    <t>97096</t>
  </si>
  <si>
    <t>CONCRETAGEM DE RADIER, PISO DE CONCRETO OU LAJE SOBRE SOLO, FCK 30 MPA - LANÇAMENTO, ADENSAMENTO E ACABAMENTO. AF_09/2021</t>
  </si>
  <si>
    <t>UN</t>
  </si>
  <si>
    <t>SINAPI-I</t>
  </si>
  <si>
    <t xml:space="preserve">UN    </t>
  </si>
  <si>
    <t>UND</t>
  </si>
  <si>
    <t>Obra: Ampliação do Ginásio Municipal</t>
  </si>
  <si>
    <t>Base de preços SINAPI MAIO/2023</t>
  </si>
  <si>
    <t>______________________________________________________________________________</t>
  </si>
  <si>
    <t>DATA:</t>
  </si>
  <si>
    <t>PROPONENTE:</t>
  </si>
  <si>
    <t>A PRESENTE PROPOSTA IMPORTA NO VALOR TOTAL DE R$</t>
  </si>
  <si>
    <t>VALOR TOTAL DE MÃO DE OBRA EM R$</t>
  </si>
  <si>
    <t xml:space="preserve">VALOR TOTAL DE MATERIAL EM R$ </t>
  </si>
  <si>
    <t>Local: Rua David Jovelevitch - Quatro Irmãos - RS</t>
  </si>
  <si>
    <t>1.2.7</t>
  </si>
  <si>
    <t>Obra: Poços Artesianos Municipais</t>
  </si>
  <si>
    <t>Local: Quatro Irmãos - RS</t>
  </si>
  <si>
    <t>Base de preços SINAPI setembro/2023</t>
  </si>
  <si>
    <t>SAC FARROUPILHA II - C431531000001</t>
  </si>
  <si>
    <t>1.</t>
  </si>
  <si>
    <t>1.1</t>
  </si>
  <si>
    <t>INFRAESTRUTURA</t>
  </si>
  <si>
    <t>21001</t>
  </si>
  <si>
    <t>TUBO ACO CARBONO COM COSTURA, NBR 5580, CLASSE L, DN = 25 MM, E = 2,65 MM, 2,02 KG/M</t>
  </si>
  <si>
    <t xml:space="preserve">M     </t>
  </si>
  <si>
    <t>7167</t>
  </si>
  <si>
    <t>TELA DE ARAME GALVANIZADA QUADRANGULAR / LOSANGULAR, FIO 2,11 MM (14 BWG), MALHA 5 X 5 CM, H = 2 M</t>
  </si>
  <si>
    <t xml:space="preserve">M2    </t>
  </si>
  <si>
    <t>100745</t>
  </si>
  <si>
    <t>PINTURA COM TINTA ALQUÍDICA DE ACABAMENTO (ESMALTE SINTÉTICO BRILHANTE) PULVERIZADA SOBRE SUPERFÍCIES METÁLICAS (EXCETO PERFIL) EXECUTADO EM OBRA  (POR DEMÃO). AF_01/2020_PE</t>
  </si>
  <si>
    <t>94962</t>
  </si>
  <si>
    <t>CONCRETO MAGRO PARA LASTRO, TRAÇO 1:4,5:4,5 (EM MASSA SECA DE CIMENTO/ AREIA MÉDIA/ BRITA 1) - PREPARO MECÂNICO COM BETONEIRA 400 L. AF_05/2021</t>
  </si>
  <si>
    <t>10997</t>
  </si>
  <si>
    <t>ELETRODO REVESTIDO AWS - E7018, DIAMETRO IGUAL A 4,00 MM</t>
  </si>
  <si>
    <t xml:space="preserve">KG    </t>
  </si>
  <si>
    <t>5085</t>
  </si>
  <si>
    <t>CADEADO SIMPLES, CORPO EM LATAO MACICO, COM LARGURA DE 35 MM E ALTURA DE APROX 30 MM, HASTE CEMENTADA (NAO LONGA), EM ACO TEMPERADO COM DIAMETRO DE APROX 6,0 MM, INCLUINDO 2 CHAVES</t>
  </si>
  <si>
    <t>11964</t>
  </si>
  <si>
    <t>PARAFUSO DE ACO TIPO CHUMBADOR PARABOLT, DIAMETRO 3/8", COMPRIMENTO 75 MM</t>
  </si>
  <si>
    <t>88317</t>
  </si>
  <si>
    <t>SOLDADOR COM ENCARGOS COMPLEMENTARES</t>
  </si>
  <si>
    <t>H</t>
  </si>
  <si>
    <t>88240</t>
  </si>
  <si>
    <t>AJUDANTE DE ESTRUTURA METÁLICA COM ENCARGOS COMPLEMENTARES</t>
  </si>
  <si>
    <t>1.1.3</t>
  </si>
  <si>
    <t>1.1.4</t>
  </si>
  <si>
    <t>1.1.5</t>
  </si>
  <si>
    <t>1.1.6</t>
  </si>
  <si>
    <t>1.1.7</t>
  </si>
  <si>
    <t>1.1.8</t>
  </si>
  <si>
    <t>1.1.9</t>
  </si>
  <si>
    <t>COTAÇÃO</t>
  </si>
  <si>
    <t>01</t>
  </si>
  <si>
    <t>OUTORGA</t>
  </si>
  <si>
    <t>02</t>
  </si>
  <si>
    <t>TESTE DE VAZÃO 24 HORAS</t>
  </si>
  <si>
    <t>03</t>
  </si>
  <si>
    <t>ANÁLISE DE ÁGUA</t>
  </si>
  <si>
    <t>12770</t>
  </si>
  <si>
    <t>HIDROMETRO MULTIJATO / MEDIDOR DE AGUA, DN 1", VAZAO MAXIMA DE 10 M3/H, PARA AGUA POTAVEL FRIA, RELOJOARIA PLANA, CLASSE B, HORIZONTAL (SEM CONEXOES)</t>
  </si>
  <si>
    <t>3873</t>
  </si>
  <si>
    <t>LUVA DE CORRER PARA TUBO SOLDAVEL, PVC, 25 MM, PARA AGUA FRIA PREDIAL</t>
  </si>
  <si>
    <t>4813</t>
  </si>
  <si>
    <t>PLACA DE OBRA (PARA CONSTRUCAO CIVIL) EM CHAPA GALVANIZADA *N. 22*, ADESIVADA, DE *2,4 X 1,2* M (SEM POSTES PARA FIXACAO)</t>
  </si>
  <si>
    <t>2696</t>
  </si>
  <si>
    <t>ENCANADOR OU BOMBEIRO HIDRAULICO (HORISTA)</t>
  </si>
  <si>
    <t xml:space="preserve">H     </t>
  </si>
  <si>
    <t>246</t>
  </si>
  <si>
    <t>AUXILIAR DE ENCANADOR OU BOMBEIRO HIDRAULICO (HORISTA)</t>
  </si>
  <si>
    <t>1.2</t>
  </si>
  <si>
    <t>1.3</t>
  </si>
  <si>
    <t>1.3.2</t>
  </si>
  <si>
    <t>1.3.3</t>
  </si>
  <si>
    <t>97086</t>
  </si>
  <si>
    <t>FABRICAÇÃO, MONTAGEM E DESMONTAGEM DE FORMA PARA RADIER, PISO DE CONCRETO OU LAJE SOBRE SOLO, EM MADEIRA SERRADA, 4 UTILIZAÇÕES. AF_09/2021</t>
  </si>
  <si>
    <t>1420</t>
  </si>
  <si>
    <t>COLAR TOMADA PVC, COM TRAVAS, SAIDA COM ROSCA, DE 40 MM X 1/2" OU 40 MM X 3/4", PARA LIGACAO PREDIAL DE AGUA</t>
  </si>
  <si>
    <t>9868</t>
  </si>
  <si>
    <t>TUBO PVC, SOLDAVEL, DE 25 MM, AGUA FRIA (NBR-5648)</t>
  </si>
  <si>
    <t>86916</t>
  </si>
  <si>
    <t>TORNEIRA PLÁSTICA 3/4 PARA TANQUE - FORNECIMENTO E INSTALAÇÃO. AF_01/2020</t>
  </si>
  <si>
    <t>1.2.8</t>
  </si>
  <si>
    <t>SUB TOTAL - SAC FARROUPILHA II - C431531000001</t>
  </si>
  <si>
    <t>SUB TOTAL - INFRAESTRUTURA</t>
  </si>
  <si>
    <t>2.1</t>
  </si>
  <si>
    <t>INSTALAÇÕES</t>
  </si>
  <si>
    <t>SUB TOTAL - INSTALAÇÕES</t>
  </si>
  <si>
    <t>LICENCIAMENTO</t>
  </si>
  <si>
    <t>SUB TOTAL - LICENCIAMENTO</t>
  </si>
  <si>
    <t>2.</t>
  </si>
  <si>
    <t>SAC FARROUPILHA I - C431531000002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</si>
  <si>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</si>
  <si>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</si>
  <si>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</si>
  <si>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</si>
  <si>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</si>
  <si>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</si>
  <si>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</si>
  <si>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</si>
  <si>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</si>
  <si>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</si>
  <si>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</si>
  <si>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</si>
  <si>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</si>
  <si>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</si>
  <si>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</si>
  <si>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</si>
  <si>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</si>
  <si>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</si>
  <si>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</si>
  <si>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</si>
  <si>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</si>
  <si>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2.3</t>
  </si>
  <si>
    <t>2.3.1</t>
  </si>
  <si>
    <t>2.3.2</t>
  </si>
  <si>
    <t>2.3.3</t>
  </si>
  <si>
    <t>SUB TOTAL - SAC FARROUPILHA I - C431531000002</t>
  </si>
  <si>
    <t>3.</t>
  </si>
  <si>
    <t>SAC RIO PADRE - C431531000003</t>
  </si>
  <si>
    <t>3.1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</si>
  <si>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</si>
  <si>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</si>
  <si>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</si>
  <si>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</si>
  <si>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</si>
  <si>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</si>
  <si>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</si>
  <si>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</si>
  <si>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</si>
  <si>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</si>
  <si>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</si>
  <si>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</si>
  <si>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</si>
  <si>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</si>
  <si>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</si>
  <si>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</si>
  <si>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</si>
  <si>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</si>
  <si>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</si>
  <si>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</si>
  <si>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</si>
  <si>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3.3</t>
  </si>
  <si>
    <t>3.3.1</t>
  </si>
  <si>
    <t>3.3.2</t>
  </si>
  <si>
    <t>3.3.3</t>
  </si>
  <si>
    <t>SUB TOTAL - SAC RIO PADRE - C431531000003</t>
  </si>
  <si>
    <t>SAC CAPÃO DO ERVAL - C431531000004</t>
  </si>
  <si>
    <t>4.</t>
  </si>
  <si>
    <t>4.1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</si>
  <si>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</si>
  <si>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</si>
  <si>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</si>
  <si>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</si>
  <si>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</si>
  <si>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</si>
  <si>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</si>
  <si>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</si>
  <si>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</si>
  <si>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</si>
  <si>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</si>
  <si>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</si>
  <si>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4.2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</si>
  <si>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</si>
  <si>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</si>
  <si>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</si>
  <si>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</si>
  <si>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</si>
  <si>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</si>
  <si>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</si>
  <si>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</si>
  <si>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4.3</t>
  </si>
  <si>
    <t>4.3.1</t>
  </si>
  <si>
    <t>4.3.2</t>
  </si>
  <si>
    <t>4.3.3</t>
  </si>
  <si>
    <t>SUB TOTAL - SAC CAPÃO DO ERVAL - C431531000004</t>
  </si>
  <si>
    <t>5.</t>
  </si>
  <si>
    <t>5.1</t>
  </si>
  <si>
    <t>5.1.1</t>
  </si>
  <si>
    <t>5.2</t>
  </si>
  <si>
    <t>5.2.1</t>
  </si>
  <si>
    <t>5.2.2</t>
  </si>
  <si>
    <t>5.2.3</t>
  </si>
  <si>
    <t>SAC LINHA NOVA - C431531000006</t>
  </si>
  <si>
    <t>6.</t>
  </si>
  <si>
    <t>6.1</t>
  </si>
  <si>
    <t>6.1.1</t>
  </si>
  <si>
    <t>6.1.2</t>
  </si>
  <si>
    <t>6.1.3</t>
  </si>
  <si>
    <t>6.2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</si>
  <si>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</si>
  <si>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</si>
  <si>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</si>
  <si>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</si>
  <si>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</si>
  <si>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</si>
  <si>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</si>
  <si>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</si>
  <si>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6.3</t>
  </si>
  <si>
    <t>6.3.1</t>
  </si>
  <si>
    <t>6.3.2</t>
  </si>
  <si>
    <t>6.3.3</t>
  </si>
  <si>
    <t>SUB TOTAL - LINHA NOVA - C431531000006</t>
  </si>
  <si>
    <t>SAC POLIGNO D I - C431531000008</t>
  </si>
  <si>
    <t>7.</t>
  </si>
  <si>
    <t>7.1</t>
  </si>
  <si>
    <t>7.1.1</t>
  </si>
  <si>
    <t>7.1.3</t>
  </si>
  <si>
    <t>7.1.2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</si>
  <si>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</si>
  <si>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</si>
  <si>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</si>
  <si>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</si>
  <si>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</si>
  <si>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</si>
  <si>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</si>
  <si>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</si>
  <si>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7.1.12</t>
  </si>
  <si>
    <t>7.2</t>
  </si>
  <si>
    <t>7.2.1</t>
  </si>
  <si>
    <t>7.2.2</t>
  </si>
  <si>
    <t>7.2.4</t>
  </si>
  <si>
    <t>7.2.6</t>
  </si>
  <si>
    <t>7.2.7</t>
  </si>
  <si>
    <t>7.2.8</t>
  </si>
  <si>
    <t>7.3</t>
  </si>
  <si>
    <t>7.3.1</t>
  </si>
  <si>
    <t>7.3.2</t>
  </si>
  <si>
    <t>7.3.3</t>
  </si>
  <si>
    <t>SUB TOTAL - POLIGNO D I - C431531000008</t>
  </si>
  <si>
    <t>SAC POLIGNO D II - C431531000007</t>
  </si>
  <si>
    <t>8.</t>
  </si>
  <si>
    <t>8.1</t>
  </si>
  <si>
    <t>8.1.1</t>
  </si>
  <si>
    <t>8.1.2</t>
  </si>
  <si>
    <t>8.1.3</t>
  </si>
  <si>
    <t>8.2</t>
  </si>
  <si>
    <t>8.2.1</t>
  </si>
  <si>
    <t>8.2.2</t>
  </si>
  <si>
    <t>8.2.3</t>
  </si>
  <si>
    <t>8.2.4</t>
  </si>
  <si>
    <t>8.2.5</t>
  </si>
  <si>
    <t>8.3</t>
  </si>
  <si>
    <t>8.3.1</t>
  </si>
  <si>
    <t>8.3.2</t>
  </si>
  <si>
    <t>8.3.3</t>
  </si>
  <si>
    <t>SUB TOTAL - POLIGNO D II - C431531000007</t>
  </si>
  <si>
    <t>SAC POVOADO TARTAS - C431531000009</t>
  </si>
  <si>
    <t>9.</t>
  </si>
  <si>
    <t>9.1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</si>
  <si>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</si>
  <si>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</si>
  <si>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</si>
  <si>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</si>
  <si>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</si>
  <si>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</si>
  <si>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</si>
  <si>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</si>
  <si>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</si>
  <si>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</si>
  <si>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</si>
  <si>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</si>
  <si>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9.2</t>
  </si>
  <si>
    <t>9.2.1</t>
  </si>
  <si>
    <t>9.2.2</t>
  </si>
  <si>
    <t>9.2.3</t>
  </si>
  <si>
    <t>9.2.4</t>
  </si>
  <si>
    <t>9.2.5</t>
  </si>
  <si>
    <t>9.2.6</t>
  </si>
  <si>
    <t>9.2.7</t>
  </si>
  <si>
    <t>9.2.8</t>
  </si>
  <si>
    <t>9.3</t>
  </si>
  <si>
    <t>9.3.1</t>
  </si>
  <si>
    <t>9.3.2</t>
  </si>
  <si>
    <t>9.3.3</t>
  </si>
  <si>
    <t>SUB TOTAL - SAC POVOADO TARTAS - C431531000009</t>
  </si>
  <si>
    <t>SAC SÃO BRAZ - C431531000011</t>
  </si>
  <si>
    <t>10.</t>
  </si>
  <si>
    <t>10.1</t>
  </si>
  <si>
    <t>10.1.1</t>
  </si>
  <si>
    <t>10.2</t>
  </si>
  <si>
    <t>10.3.1</t>
  </si>
  <si>
    <t>10.3.2</t>
  </si>
  <si>
    <t>10.3.3</t>
  </si>
  <si>
    <t>SAC FARROUPILHA III - C431531000012</t>
  </si>
  <si>
    <t>11.</t>
  </si>
  <si>
    <t>11.1</t>
  </si>
  <si>
    <t>11.1.1</t>
  </si>
  <si>
    <t>11.3</t>
  </si>
  <si>
    <t>11.3.1</t>
  </si>
  <si>
    <t>11.3.2</t>
  </si>
  <si>
    <t>11.3.3</t>
  </si>
  <si>
    <t>SUB TOTAL - SAC FARROUPILHA III - C431531000012</t>
  </si>
  <si>
    <t>SAC SEDE - C431531000010</t>
  </si>
  <si>
    <t>12.</t>
  </si>
  <si>
    <t>12.1</t>
  </si>
  <si>
    <t>12.1.1</t>
  </si>
  <si>
    <t>12.1.2</t>
  </si>
  <si>
    <t>12.1.3</t>
  </si>
  <si>
    <t>12.2</t>
  </si>
  <si>
    <t>12.2.1</t>
  </si>
  <si>
    <t>12.2.2</t>
  </si>
  <si>
    <t>12.2.3</t>
  </si>
  <si>
    <t>SUB TOTAL - SAC SEDE - C431531000010</t>
  </si>
  <si>
    <t>SAC SEDE BAZOTTI</t>
  </si>
  <si>
    <t>SUB TOTAL - SEDE BAZOTTI</t>
  </si>
  <si>
    <t>SUB TOTAL - SAC SÃO BRAZ - C431531000011</t>
  </si>
  <si>
    <t>Quatro Irmãos, 01 de dezembro de 2023</t>
  </si>
  <si>
    <t>_______________________</t>
  </si>
  <si>
    <t>Micael de Moraes</t>
  </si>
  <si>
    <t>Eng. Civil CREA RS 248.399</t>
  </si>
  <si>
    <t xml:space="preserve">1º ao 4º MÊS </t>
  </si>
  <si>
    <t xml:space="preserve">5º ao 8º MÊS </t>
  </si>
  <si>
    <t xml:space="preserve">9º ao 12º MÊS </t>
  </si>
  <si>
    <t>11.1.2</t>
  </si>
  <si>
    <t>11.1.3</t>
  </si>
  <si>
    <t>11.2</t>
  </si>
  <si>
    <t>11.2.1</t>
  </si>
  <si>
    <t>11.2.2</t>
  </si>
  <si>
    <t>11.2.3</t>
  </si>
  <si>
    <t>11.2.4</t>
  </si>
  <si>
    <t>11.2.5</t>
  </si>
  <si>
    <t>12.1.4</t>
  </si>
  <si>
    <t>12.1.5</t>
  </si>
  <si>
    <t>O presente orçamento importa em R$ 96.292,76 (noventa e seis mil duzentos e noventa e dois reais com setenta e seis centavos)</t>
  </si>
  <si>
    <t>Sendo, R$ 26.457,67 referente a material e R$ 69.835,09 de mão de obra.</t>
  </si>
  <si>
    <t>BDI = 24,96% já incluso no orçamento - Valores de itens obtidos atraves de COTAÇÕES não apresentam incidência de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</si>
</sst>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* #,##0.00_-;\-&quot;R$&quot;* #,##0.00_-;_-&quot;R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9" fontId="0" fillId="0" borderId="0" xfId="3" applyFont="1"/>
    <xf numFmtId="44" fontId="0" fillId="0" borderId="0" xfId="2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4" fontId="0" fillId="0" borderId="0" xfId="2" applyFont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43" fontId="2" fillId="4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4" fontId="3" fillId="0" borderId="1" xfId="2" applyFont="1" applyBorder="1" applyAlignment="1">
      <alignment horizontal="center" vertical="center" wrapText="1"/>
    </xf>
    <xf numFmtId="43" fontId="3" fillId="0" borderId="0" xfId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9" fontId="0" fillId="3" borderId="1" xfId="3" applyFont="1" applyFill="1" applyBorder="1" applyAlignment="1">
      <alignment horizontal="center"/>
    </xf>
    <xf numFmtId="44" fontId="0" fillId="3" borderId="1" xfId="2" applyFont="1" applyFill="1" applyBorder="1" applyAlignment="1">
      <alignment horizontal="center"/>
    </xf>
    <xf numFmtId="44" fontId="2" fillId="3" borderId="1" xfId="2" applyFont="1" applyFill="1" applyBorder="1"/>
    <xf numFmtId="10" fontId="2" fillId="3" borderId="1" xfId="3" applyNumberFormat="1" applyFont="1" applyFill="1" applyBorder="1"/>
    <xf numFmtId="9" fontId="1" fillId="0" borderId="1" xfId="3" applyFont="1" applyBorder="1" applyAlignment="1">
      <alignment vertical="center"/>
    </xf>
    <xf numFmtId="44" fontId="1" fillId="0" borderId="1" xfId="2" applyFont="1" applyBorder="1" applyAlignment="1">
      <alignment vertical="center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43" fontId="3" fillId="4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3" fontId="0" fillId="0" borderId="0" xfId="0" applyNumberForma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3" fontId="2" fillId="4" borderId="2" xfId="1" applyFont="1" applyFill="1" applyBorder="1" applyAlignment="1">
      <alignment horizontal="center" vertical="center"/>
    </xf>
    <xf numFmtId="43" fontId="2" fillId="4" borderId="4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43" fontId="3" fillId="4" borderId="1" xfId="1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4" fontId="3" fillId="3" borderId="1" xfId="2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K%20MICAEL/MICAEL/Po&#231;os%20Artesianos%20Munic&#237;pio/Or&#231;amento/MO27476008%20Po&#231;os%20Artesianos%20FIN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SINAPI\OR&#199;AMENTOS\Muro%20de%20Pedra\Planilhas\MO274760081%20muro%20de%20pedr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MICAEL\AMPLIA&#199;&#195;O%20GINASIO%20ESCOLA\Or&#231;amento\MO27476008%20Amplia&#231;&#227;o%20Gin&#225;sio%20ETAPA%201%20CER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DI (1)"/>
      <sheetName val="BDI (2)"/>
      <sheetName val="PO"/>
      <sheetName val="PLQ"/>
      <sheetName val="CFF"/>
    </sheetNames>
    <definedNames>
      <definedName name="linhaSINAPIxls" sheetId="3"/>
    </defined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DI (1)"/>
      <sheetName val="PO"/>
      <sheetName val="PLQ"/>
      <sheetName val="CFF"/>
    </sheetNames>
    <definedNames>
      <definedName name="linhaSINAPIxls" sheetId="2"/>
    </definedNames>
    <sheetDataSet>
      <sheetData sheetId="0">
        <row r="38">
          <cell r="A38">
            <v>45017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DI (1)"/>
      <sheetName val="PO"/>
      <sheetName val="PLQ"/>
      <sheetName val="CFF"/>
    </sheetNames>
    <definedNames>
      <definedName name="linhaSINAPIxls" sheetId="2"/>
    </defined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6"/>
  <sheetViews>
    <sheetView tabSelected="1" zoomScaleNormal="100" workbookViewId="0">
      <selection activeCell="D18" sqref="D18"/>
    </sheetView>
  </sheetViews>
  <sheetFormatPr defaultRowHeight="15" x14ac:dyDescent="0.25"/>
  <cols>
    <col min="1" max="1" width="7.28515625" style="4" customWidth="1"/>
    <col min="2" max="2" width="9.7109375" style="4" customWidth="1"/>
    <col min="3" max="3" width="7.7109375" style="4" customWidth="1"/>
    <col min="4" max="4" width="76.28515625" style="10" customWidth="1"/>
    <col min="5" max="5" width="9.140625" style="4"/>
    <col min="6" max="6" width="11.5703125" style="8" customWidth="1"/>
    <col min="7" max="7" width="9.5703125" style="8" bestFit="1" customWidth="1"/>
    <col min="8" max="8" width="11.5703125" style="8" bestFit="1" customWidth="1"/>
    <col min="9" max="9" width="9.5703125" style="8" bestFit="1" customWidth="1"/>
    <col min="10" max="10" width="12.28515625" style="8" customWidth="1"/>
    <col min="11" max="11" width="14" style="8" customWidth="1"/>
    <col min="12" max="16384" width="9.140625" style="4"/>
  </cols>
  <sheetData>
    <row r="1" spans="1:11" ht="21" x14ac:dyDescent="0.35">
      <c r="A1" s="67" t="s">
        <v>20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3" spans="1:11" x14ac:dyDescent="0.25">
      <c r="A3" s="71" t="s">
        <v>10</v>
      </c>
      <c r="B3" s="71"/>
      <c r="C3" s="71"/>
      <c r="D3" s="71"/>
    </row>
    <row r="4" spans="1:11" x14ac:dyDescent="0.25">
      <c r="A4" s="71" t="s">
        <v>41</v>
      </c>
      <c r="B4" s="71"/>
      <c r="C4" s="71"/>
      <c r="D4" s="71"/>
    </row>
    <row r="5" spans="1:11" x14ac:dyDescent="0.25">
      <c r="A5" s="71" t="s">
        <v>49</v>
      </c>
      <c r="B5" s="71"/>
      <c r="C5" s="71"/>
      <c r="D5" s="71"/>
    </row>
    <row r="6" spans="1:11" x14ac:dyDescent="0.25">
      <c r="A6" s="72" t="s">
        <v>361</v>
      </c>
      <c r="B6" s="72"/>
      <c r="C6" s="72"/>
      <c r="D6" s="72"/>
      <c r="E6" s="72"/>
      <c r="F6" s="72"/>
      <c r="G6" s="72"/>
      <c r="H6" s="72"/>
      <c r="I6" s="72"/>
      <c r="J6" s="72"/>
      <c r="K6" s="72"/>
    </row>
    <row r="7" spans="1:11" x14ac:dyDescent="0.25">
      <c r="A7" s="72" t="s">
        <v>42</v>
      </c>
      <c r="B7" s="72"/>
      <c r="C7" s="72"/>
      <c r="D7" s="72"/>
    </row>
    <row r="9" spans="1:11" s="39" customFormat="1" ht="15" customHeight="1" x14ac:dyDescent="0.25">
      <c r="A9" s="68" t="s">
        <v>0</v>
      </c>
      <c r="B9" s="68" t="s">
        <v>1</v>
      </c>
      <c r="C9" s="68" t="s">
        <v>2</v>
      </c>
      <c r="D9" s="68" t="s">
        <v>3</v>
      </c>
      <c r="E9" s="68" t="s">
        <v>4</v>
      </c>
      <c r="F9" s="69" t="s">
        <v>5</v>
      </c>
      <c r="G9" s="69" t="s">
        <v>11</v>
      </c>
      <c r="H9" s="69"/>
      <c r="I9" s="69" t="s">
        <v>12</v>
      </c>
      <c r="J9" s="69"/>
      <c r="K9" s="70" t="s">
        <v>15</v>
      </c>
    </row>
    <row r="10" spans="1:11" s="39" customFormat="1" x14ac:dyDescent="0.25">
      <c r="A10" s="68"/>
      <c r="B10" s="68"/>
      <c r="C10" s="68"/>
      <c r="D10" s="68" t="s">
        <v>6</v>
      </c>
      <c r="E10" s="68" t="s">
        <v>6</v>
      </c>
      <c r="F10" s="69"/>
      <c r="G10" s="34" t="s">
        <v>13</v>
      </c>
      <c r="H10" s="34" t="s">
        <v>14</v>
      </c>
      <c r="I10" s="34" t="s">
        <v>13</v>
      </c>
      <c r="J10" s="34" t="s">
        <v>14</v>
      </c>
      <c r="K10" s="70"/>
    </row>
    <row r="11" spans="1:11" s="7" customFormat="1" x14ac:dyDescent="0.25">
      <c r="A11" s="52" t="s">
        <v>55</v>
      </c>
      <c r="B11" s="53"/>
      <c r="C11" s="54"/>
      <c r="D11" s="55" t="s">
        <v>54</v>
      </c>
      <c r="E11" s="56"/>
      <c r="F11" s="56"/>
      <c r="G11" s="56"/>
      <c r="H11" s="56"/>
      <c r="I11" s="56"/>
      <c r="J11" s="56"/>
      <c r="K11" s="57"/>
    </row>
    <row r="12" spans="1:11" s="7" customFormat="1" x14ac:dyDescent="0.25">
      <c r="A12" s="52" t="s">
        <v>56</v>
      </c>
      <c r="B12" s="53"/>
      <c r="C12" s="54"/>
      <c r="D12" s="31" t="s">
        <v>57</v>
      </c>
      <c r="E12" s="40"/>
      <c r="F12" s="32"/>
      <c r="G12" s="32"/>
      <c r="H12" s="32"/>
      <c r="I12" s="32"/>
      <c r="J12" s="32"/>
      <c r="K12" s="33"/>
    </row>
    <row r="13" spans="1:11" s="39" customFormat="1" ht="30" x14ac:dyDescent="0.25">
      <c r="A13" s="5" t="s">
        <v>25</v>
      </c>
      <c r="B13" s="5" t="s">
        <v>38</v>
      </c>
      <c r="C13" s="5" t="s">
        <v>58</v>
      </c>
      <c r="D13" s="11" t="s">
        <v>59</v>
      </c>
      <c r="E13" s="5" t="s">
        <v>60</v>
      </c>
      <c r="F13" s="6">
        <v>36.799999999999997</v>
      </c>
      <c r="G13" s="6"/>
      <c r="H13" s="6">
        <f>G13*F13</f>
        <v>0</v>
      </c>
      <c r="I13" s="6"/>
      <c r="J13" s="6">
        <f>I13*F13</f>
        <v>0</v>
      </c>
      <c r="K13" s="6">
        <f>J13+H13</f>
        <v>0</v>
      </c>
    </row>
    <row r="14" spans="1:11" s="39" customFormat="1" ht="30" x14ac:dyDescent="0.25">
      <c r="A14" s="5" t="s">
        <v>26</v>
      </c>
      <c r="B14" s="5" t="s">
        <v>38</v>
      </c>
      <c r="C14" s="5" t="s">
        <v>61</v>
      </c>
      <c r="D14" s="11" t="s">
        <v>62</v>
      </c>
      <c r="E14" s="5" t="s">
        <v>63</v>
      </c>
      <c r="F14" s="6">
        <v>12</v>
      </c>
      <c r="G14" s="6"/>
      <c r="H14" s="6">
        <f t="shared" ref="H14:H21" si="0">G14*F14</f>
        <v>0</v>
      </c>
      <c r="I14" s="6"/>
      <c r="J14" s="6">
        <f t="shared" ref="J14:J21" si="1">I14*F14</f>
        <v>0</v>
      </c>
      <c r="K14" s="6">
        <f t="shared" ref="K14:K21" si="2">J14+H14</f>
        <v>0</v>
      </c>
    </row>
    <row r="15" spans="1:11" s="39" customFormat="1" ht="45" x14ac:dyDescent="0.25">
      <c r="A15" s="5" t="s">
        <v>80</v>
      </c>
      <c r="B15" s="5" t="s">
        <v>7</v>
      </c>
      <c r="C15" s="5" t="s">
        <v>64</v>
      </c>
      <c r="D15" s="11" t="s">
        <v>65</v>
      </c>
      <c r="E15" s="5" t="s">
        <v>8</v>
      </c>
      <c r="F15" s="6">
        <v>2.5</v>
      </c>
      <c r="G15" s="6"/>
      <c r="H15" s="6">
        <f t="shared" si="0"/>
        <v>0</v>
      </c>
      <c r="I15" s="6"/>
      <c r="J15" s="6">
        <f t="shared" si="1"/>
        <v>0</v>
      </c>
      <c r="K15" s="6">
        <f t="shared" si="2"/>
        <v>0</v>
      </c>
    </row>
    <row r="16" spans="1:11" s="39" customFormat="1" ht="30" x14ac:dyDescent="0.25">
      <c r="A16" s="5" t="s">
        <v>81</v>
      </c>
      <c r="B16" s="5" t="s">
        <v>7</v>
      </c>
      <c r="C16" s="5" t="s">
        <v>66</v>
      </c>
      <c r="D16" s="11" t="s">
        <v>67</v>
      </c>
      <c r="E16" s="5" t="s">
        <v>9</v>
      </c>
      <c r="F16" s="6">
        <v>0.1</v>
      </c>
      <c r="G16" s="6"/>
      <c r="H16" s="6">
        <f t="shared" si="0"/>
        <v>0</v>
      </c>
      <c r="I16" s="6"/>
      <c r="J16" s="6">
        <f t="shared" si="1"/>
        <v>0</v>
      </c>
      <c r="K16" s="6">
        <f t="shared" si="2"/>
        <v>0</v>
      </c>
    </row>
    <row r="17" spans="1:11" s="39" customFormat="1" x14ac:dyDescent="0.25">
      <c r="A17" s="5" t="s">
        <v>82</v>
      </c>
      <c r="B17" s="5" t="s">
        <v>38</v>
      </c>
      <c r="C17" s="5" t="s">
        <v>68</v>
      </c>
      <c r="D17" s="11" t="s">
        <v>69</v>
      </c>
      <c r="E17" s="5" t="s">
        <v>70</v>
      </c>
      <c r="F17" s="6">
        <v>1</v>
      </c>
      <c r="G17" s="6"/>
      <c r="H17" s="6">
        <f t="shared" si="0"/>
        <v>0</v>
      </c>
      <c r="I17" s="6"/>
      <c r="J17" s="6">
        <f t="shared" si="1"/>
        <v>0</v>
      </c>
      <c r="K17" s="6">
        <f t="shared" si="2"/>
        <v>0</v>
      </c>
    </row>
    <row r="18" spans="1:11" s="39" customFormat="1" ht="45" x14ac:dyDescent="0.25">
      <c r="A18" s="5" t="s">
        <v>83</v>
      </c>
      <c r="B18" s="5" t="s">
        <v>38</v>
      </c>
      <c r="C18" s="5" t="s">
        <v>71</v>
      </c>
      <c r="D18" s="11" t="s">
        <v>72</v>
      </c>
      <c r="E18" s="5" t="s">
        <v>39</v>
      </c>
      <c r="F18" s="6">
        <v>1</v>
      </c>
      <c r="G18" s="6"/>
      <c r="H18" s="6">
        <f t="shared" si="0"/>
        <v>0</v>
      </c>
      <c r="I18" s="6"/>
      <c r="J18" s="6">
        <f t="shared" si="1"/>
        <v>0</v>
      </c>
      <c r="K18" s="6">
        <f t="shared" si="2"/>
        <v>0</v>
      </c>
    </row>
    <row r="19" spans="1:11" s="39" customFormat="1" ht="30" x14ac:dyDescent="0.25">
      <c r="A19" s="5" t="s">
        <v>84</v>
      </c>
      <c r="B19" s="5" t="s">
        <v>38</v>
      </c>
      <c r="C19" s="5" t="s">
        <v>73</v>
      </c>
      <c r="D19" s="11" t="s">
        <v>74</v>
      </c>
      <c r="E19" s="5" t="s">
        <v>39</v>
      </c>
      <c r="F19" s="6">
        <v>8</v>
      </c>
      <c r="G19" s="6"/>
      <c r="H19" s="6">
        <f t="shared" si="0"/>
        <v>0</v>
      </c>
      <c r="I19" s="6"/>
      <c r="J19" s="6">
        <f t="shared" si="1"/>
        <v>0</v>
      </c>
      <c r="K19" s="6">
        <f t="shared" si="2"/>
        <v>0</v>
      </c>
    </row>
    <row r="20" spans="1:11" s="39" customFormat="1" x14ac:dyDescent="0.25">
      <c r="A20" s="5" t="s">
        <v>85</v>
      </c>
      <c r="B20" s="5" t="s">
        <v>7</v>
      </c>
      <c r="C20" s="5" t="s">
        <v>75</v>
      </c>
      <c r="D20" s="11" t="s">
        <v>76</v>
      </c>
      <c r="E20" s="5" t="s">
        <v>77</v>
      </c>
      <c r="F20" s="6">
        <v>8</v>
      </c>
      <c r="G20" s="6"/>
      <c r="H20" s="6">
        <f t="shared" si="0"/>
        <v>0</v>
      </c>
      <c r="I20" s="6"/>
      <c r="J20" s="6">
        <f t="shared" si="1"/>
        <v>0</v>
      </c>
      <c r="K20" s="6">
        <f t="shared" si="2"/>
        <v>0</v>
      </c>
    </row>
    <row r="21" spans="1:11" s="39" customFormat="1" x14ac:dyDescent="0.25">
      <c r="A21" s="5" t="s">
        <v>86</v>
      </c>
      <c r="B21" s="5" t="s">
        <v>7</v>
      </c>
      <c r="C21" s="5" t="s">
        <v>78</v>
      </c>
      <c r="D21" s="11" t="s">
        <v>79</v>
      </c>
      <c r="E21" s="5" t="s">
        <v>77</v>
      </c>
      <c r="F21" s="6">
        <v>4</v>
      </c>
      <c r="G21" s="6"/>
      <c r="H21" s="6">
        <f t="shared" si="0"/>
        <v>0</v>
      </c>
      <c r="I21" s="6"/>
      <c r="J21" s="6">
        <f t="shared" si="1"/>
        <v>0</v>
      </c>
      <c r="K21" s="6">
        <f t="shared" si="2"/>
        <v>0</v>
      </c>
    </row>
    <row r="22" spans="1:11" s="7" customFormat="1" x14ac:dyDescent="0.25">
      <c r="A22" s="59"/>
      <c r="B22" s="60"/>
      <c r="C22" s="61"/>
      <c r="D22" s="49" t="s">
        <v>119</v>
      </c>
      <c r="E22" s="49"/>
      <c r="F22" s="49"/>
      <c r="G22" s="50">
        <f>SUM(H13:H21)</f>
        <v>0</v>
      </c>
      <c r="H22" s="51"/>
      <c r="I22" s="50">
        <f>SUM(J13:J21)</f>
        <v>0</v>
      </c>
      <c r="J22" s="51"/>
      <c r="K22" s="14">
        <f>SUM(K13:K21)</f>
        <v>0</v>
      </c>
    </row>
    <row r="23" spans="1:11" s="7" customFormat="1" x14ac:dyDescent="0.25">
      <c r="A23" s="52" t="s">
        <v>105</v>
      </c>
      <c r="B23" s="53"/>
      <c r="C23" s="54"/>
      <c r="D23" s="31" t="s">
        <v>121</v>
      </c>
      <c r="E23" s="40"/>
      <c r="F23" s="32"/>
      <c r="G23" s="32"/>
      <c r="H23" s="32"/>
      <c r="I23" s="32"/>
      <c r="J23" s="32"/>
      <c r="K23" s="33"/>
    </row>
    <row r="24" spans="1:11" s="39" customFormat="1" ht="45.75" customHeight="1" x14ac:dyDescent="0.25">
      <c r="A24" s="5" t="s">
        <v>27</v>
      </c>
      <c r="B24" s="5" t="s">
        <v>38</v>
      </c>
      <c r="C24" s="5" t="s">
        <v>94</v>
      </c>
      <c r="D24" s="11" t="s">
        <v>95</v>
      </c>
      <c r="E24" s="5" t="s">
        <v>39</v>
      </c>
      <c r="F24" s="6">
        <v>1</v>
      </c>
      <c r="G24" s="6"/>
      <c r="H24" s="6">
        <f t="shared" ref="H24:H28" si="3">G24*F24</f>
        <v>0</v>
      </c>
      <c r="I24" s="6"/>
      <c r="J24" s="6">
        <f t="shared" ref="J24:J28" si="4">I24*F24</f>
        <v>0</v>
      </c>
      <c r="K24" s="6">
        <f t="shared" ref="K24:K28" si="5">J24+H24</f>
        <v>0</v>
      </c>
    </row>
    <row r="25" spans="1:11" s="39" customFormat="1" x14ac:dyDescent="0.25">
      <c r="A25" s="5" t="s">
        <v>28</v>
      </c>
      <c r="B25" s="5" t="s">
        <v>38</v>
      </c>
      <c r="C25" s="5" t="s">
        <v>96</v>
      </c>
      <c r="D25" s="11" t="s">
        <v>97</v>
      </c>
      <c r="E25" s="5" t="s">
        <v>39</v>
      </c>
      <c r="F25" s="6">
        <v>2</v>
      </c>
      <c r="G25" s="6"/>
      <c r="H25" s="6">
        <f t="shared" si="3"/>
        <v>0</v>
      </c>
      <c r="I25" s="6"/>
      <c r="J25" s="6">
        <f t="shared" si="4"/>
        <v>0</v>
      </c>
      <c r="K25" s="6">
        <f t="shared" si="5"/>
        <v>0</v>
      </c>
    </row>
    <row r="26" spans="1:11" s="39" customFormat="1" ht="30" x14ac:dyDescent="0.25">
      <c r="A26" s="5" t="s">
        <v>29</v>
      </c>
      <c r="B26" s="5" t="s">
        <v>38</v>
      </c>
      <c r="C26" s="5" t="s">
        <v>98</v>
      </c>
      <c r="D26" s="11" t="s">
        <v>99</v>
      </c>
      <c r="E26" s="5" t="s">
        <v>63</v>
      </c>
      <c r="F26" s="6">
        <v>1</v>
      </c>
      <c r="G26" s="6"/>
      <c r="H26" s="6">
        <f t="shared" si="3"/>
        <v>0</v>
      </c>
      <c r="I26" s="6"/>
      <c r="J26" s="6">
        <f t="shared" si="4"/>
        <v>0</v>
      </c>
      <c r="K26" s="6">
        <f t="shared" si="5"/>
        <v>0</v>
      </c>
    </row>
    <row r="27" spans="1:11" s="39" customFormat="1" x14ac:dyDescent="0.25">
      <c r="A27" s="5" t="s">
        <v>50</v>
      </c>
      <c r="B27" s="5" t="s">
        <v>38</v>
      </c>
      <c r="C27" s="5" t="s">
        <v>100</v>
      </c>
      <c r="D27" s="11" t="s">
        <v>101</v>
      </c>
      <c r="E27" s="5" t="s">
        <v>102</v>
      </c>
      <c r="F27" s="6">
        <v>4</v>
      </c>
      <c r="G27" s="6"/>
      <c r="H27" s="6">
        <f t="shared" si="3"/>
        <v>0</v>
      </c>
      <c r="I27" s="6"/>
      <c r="J27" s="6">
        <f t="shared" si="4"/>
        <v>0</v>
      </c>
      <c r="K27" s="6">
        <f t="shared" si="5"/>
        <v>0</v>
      </c>
    </row>
    <row r="28" spans="1:11" s="39" customFormat="1" x14ac:dyDescent="0.25">
      <c r="A28" s="5" t="s">
        <v>117</v>
      </c>
      <c r="B28" s="5" t="s">
        <v>38</v>
      </c>
      <c r="C28" s="5" t="s">
        <v>103</v>
      </c>
      <c r="D28" s="11" t="s">
        <v>104</v>
      </c>
      <c r="E28" s="5" t="s">
        <v>102</v>
      </c>
      <c r="F28" s="6">
        <v>4</v>
      </c>
      <c r="G28" s="6"/>
      <c r="H28" s="6">
        <f t="shared" si="3"/>
        <v>0</v>
      </c>
      <c r="I28" s="6"/>
      <c r="J28" s="6">
        <f t="shared" si="4"/>
        <v>0</v>
      </c>
      <c r="K28" s="6">
        <f t="shared" si="5"/>
        <v>0</v>
      </c>
    </row>
    <row r="29" spans="1:11" s="7" customFormat="1" x14ac:dyDescent="0.25">
      <c r="A29" s="59"/>
      <c r="B29" s="60"/>
      <c r="C29" s="61"/>
      <c r="D29" s="49" t="s">
        <v>122</v>
      </c>
      <c r="E29" s="49"/>
      <c r="F29" s="49"/>
      <c r="G29" s="50">
        <f>SUM(H24:H28)</f>
        <v>0</v>
      </c>
      <c r="H29" s="51"/>
      <c r="I29" s="50">
        <f>SUM(J24:J28)</f>
        <v>0</v>
      </c>
      <c r="J29" s="51"/>
      <c r="K29" s="14">
        <f>SUM(K24:K28)</f>
        <v>0</v>
      </c>
    </row>
    <row r="30" spans="1:11" s="7" customFormat="1" x14ac:dyDescent="0.25">
      <c r="A30" s="52" t="s">
        <v>106</v>
      </c>
      <c r="B30" s="53"/>
      <c r="C30" s="54"/>
      <c r="D30" s="31" t="s">
        <v>123</v>
      </c>
      <c r="E30" s="40"/>
      <c r="F30" s="32"/>
      <c r="G30" s="32"/>
      <c r="H30" s="32"/>
      <c r="I30" s="32"/>
      <c r="J30" s="32"/>
      <c r="K30" s="33"/>
    </row>
    <row r="31" spans="1:11" s="39" customFormat="1" x14ac:dyDescent="0.25">
      <c r="A31" s="5" t="s">
        <v>30</v>
      </c>
      <c r="B31" s="5" t="s">
        <v>87</v>
      </c>
      <c r="C31" s="5" t="s">
        <v>88</v>
      </c>
      <c r="D31" s="11" t="s">
        <v>89</v>
      </c>
      <c r="E31" s="5" t="s">
        <v>40</v>
      </c>
      <c r="F31" s="6">
        <v>1</v>
      </c>
      <c r="G31" s="6"/>
      <c r="H31" s="6">
        <f t="shared" ref="H31:H33" si="6">G31*F31</f>
        <v>0</v>
      </c>
      <c r="I31" s="6"/>
      <c r="J31" s="6">
        <f t="shared" ref="J31:J33" si="7">I31*F31</f>
        <v>0</v>
      </c>
      <c r="K31" s="6">
        <f t="shared" ref="K31:K33" si="8">J31+H31</f>
        <v>0</v>
      </c>
    </row>
    <row r="32" spans="1:11" s="39" customFormat="1" x14ac:dyDescent="0.25">
      <c r="A32" s="5" t="s">
        <v>107</v>
      </c>
      <c r="B32" s="5" t="s">
        <v>87</v>
      </c>
      <c r="C32" s="5" t="s">
        <v>90</v>
      </c>
      <c r="D32" s="11" t="s">
        <v>91</v>
      </c>
      <c r="E32" s="5" t="s">
        <v>40</v>
      </c>
      <c r="F32" s="6">
        <v>1</v>
      </c>
      <c r="G32" s="6"/>
      <c r="H32" s="6">
        <f t="shared" si="6"/>
        <v>0</v>
      </c>
      <c r="I32" s="6"/>
      <c r="J32" s="6">
        <f t="shared" si="7"/>
        <v>0</v>
      </c>
      <c r="K32" s="6">
        <f t="shared" si="8"/>
        <v>0</v>
      </c>
    </row>
    <row r="33" spans="1:11" s="39" customFormat="1" x14ac:dyDescent="0.25">
      <c r="A33" s="5" t="s">
        <v>108</v>
      </c>
      <c r="B33" s="5" t="s">
        <v>87</v>
      </c>
      <c r="C33" s="5" t="s">
        <v>92</v>
      </c>
      <c r="D33" s="11" t="s">
        <v>93</v>
      </c>
      <c r="E33" s="5" t="s">
        <v>40</v>
      </c>
      <c r="F33" s="6">
        <v>1</v>
      </c>
      <c r="G33" s="6"/>
      <c r="H33" s="6">
        <f t="shared" si="6"/>
        <v>0</v>
      </c>
      <c r="I33" s="6"/>
      <c r="J33" s="6">
        <f t="shared" si="7"/>
        <v>0</v>
      </c>
      <c r="K33" s="6">
        <f t="shared" si="8"/>
        <v>0</v>
      </c>
    </row>
    <row r="34" spans="1:11" s="7" customFormat="1" x14ac:dyDescent="0.25">
      <c r="A34" s="46"/>
      <c r="B34" s="47"/>
      <c r="C34" s="48"/>
      <c r="D34" s="49" t="s">
        <v>124</v>
      </c>
      <c r="E34" s="49"/>
      <c r="F34" s="49"/>
      <c r="G34" s="50">
        <f>SUM(H31:H33)</f>
        <v>0</v>
      </c>
      <c r="H34" s="51"/>
      <c r="I34" s="50">
        <f>SUM(J31:J33)</f>
        <v>0</v>
      </c>
      <c r="J34" s="51"/>
      <c r="K34" s="14">
        <f>SUM(K31:K33)</f>
        <v>0</v>
      </c>
    </row>
    <row r="35" spans="1:11" s="7" customFormat="1" x14ac:dyDescent="0.25">
      <c r="A35" s="36"/>
      <c r="B35" s="37"/>
      <c r="C35" s="38"/>
      <c r="D35" s="41" t="s">
        <v>118</v>
      </c>
      <c r="E35" s="42"/>
      <c r="F35" s="42"/>
      <c r="G35" s="50">
        <f>G34+G29+G22</f>
        <v>0</v>
      </c>
      <c r="H35" s="51"/>
      <c r="I35" s="50">
        <f>I34+I29+I22</f>
        <v>0</v>
      </c>
      <c r="J35" s="51"/>
      <c r="K35" s="14">
        <f>K34+K29+K22</f>
        <v>0</v>
      </c>
    </row>
    <row r="36" spans="1:11" customFormat="1" x14ac:dyDescent="0.25"/>
    <row r="37" spans="1:11" s="7" customFormat="1" x14ac:dyDescent="0.25">
      <c r="A37" s="52" t="s">
        <v>125</v>
      </c>
      <c r="B37" s="53"/>
      <c r="C37" s="54"/>
      <c r="D37" s="55" t="s">
        <v>126</v>
      </c>
      <c r="E37" s="56"/>
      <c r="F37" s="56"/>
      <c r="G37" s="56"/>
      <c r="H37" s="56"/>
      <c r="I37" s="56"/>
      <c r="J37" s="56"/>
      <c r="K37" s="57"/>
    </row>
    <row r="38" spans="1:11" s="39" customFormat="1" x14ac:dyDescent="0.25">
      <c r="A38" s="52" t="s">
        <v>120</v>
      </c>
      <c r="B38" s="53"/>
      <c r="C38" s="54"/>
      <c r="D38" s="31" t="s">
        <v>57</v>
      </c>
      <c r="E38" s="40"/>
      <c r="F38" s="32"/>
      <c r="G38" s="32"/>
      <c r="H38" s="32"/>
      <c r="I38" s="32"/>
      <c r="J38" s="32"/>
      <c r="K38" s="33"/>
    </row>
    <row r="39" spans="1:11" s="7" customFormat="1" ht="30" x14ac:dyDescent="0.25">
      <c r="A39" s="5" t="s">
        <v>127</v>
      </c>
      <c r="B39" s="5" t="s">
        <v>38</v>
      </c>
      <c r="C39" s="5" t="s">
        <v>58</v>
      </c>
      <c r="D39" s="11" t="s">
        <v>59</v>
      </c>
      <c r="E39" s="5" t="s">
        <v>60</v>
      </c>
      <c r="F39" s="6">
        <v>36.799999999999997</v>
      </c>
      <c r="G39" s="6"/>
      <c r="H39" s="6">
        <f>G39*F39</f>
        <v>0</v>
      </c>
      <c r="I39" s="6"/>
      <c r="J39" s="6">
        <f>I39*F39</f>
        <v>0</v>
      </c>
      <c r="K39" s="6">
        <f>J39+H39</f>
        <v>0</v>
      </c>
    </row>
    <row r="40" spans="1:11" s="7" customFormat="1" ht="30" x14ac:dyDescent="0.25">
      <c r="A40" s="5" t="s">
        <v>128</v>
      </c>
      <c r="B40" s="5" t="s">
        <v>38</v>
      </c>
      <c r="C40" s="5" t="s">
        <v>61</v>
      </c>
      <c r="D40" s="11" t="s">
        <v>62</v>
      </c>
      <c r="E40" s="5" t="s">
        <v>63</v>
      </c>
      <c r="F40" s="6">
        <v>12</v>
      </c>
      <c r="G40" s="6"/>
      <c r="H40" s="6">
        <f t="shared" ref="H40:H50" si="9">G40*F40</f>
        <v>0</v>
      </c>
      <c r="I40" s="6"/>
      <c r="J40" s="6">
        <f t="shared" ref="J40:J50" si="10">I40*F40</f>
        <v>0</v>
      </c>
      <c r="K40" s="6">
        <f t="shared" ref="K40:K50" si="11">J40+H40</f>
        <v>0</v>
      </c>
    </row>
    <row r="41" spans="1:11" s="39" customFormat="1" ht="45" x14ac:dyDescent="0.25">
      <c r="A41" s="5" t="s">
        <v>129</v>
      </c>
      <c r="B41" s="5" t="s">
        <v>7</v>
      </c>
      <c r="C41" s="5" t="s">
        <v>64</v>
      </c>
      <c r="D41" s="11" t="s">
        <v>65</v>
      </c>
      <c r="E41" s="5" t="s">
        <v>8</v>
      </c>
      <c r="F41" s="6">
        <v>2.5</v>
      </c>
      <c r="G41" s="6"/>
      <c r="H41" s="6">
        <f t="shared" si="9"/>
        <v>0</v>
      </c>
      <c r="I41" s="6"/>
      <c r="J41" s="6">
        <f t="shared" si="10"/>
        <v>0</v>
      </c>
      <c r="K41" s="6">
        <f t="shared" si="11"/>
        <v>0</v>
      </c>
    </row>
    <row r="42" spans="1:11" s="39" customFormat="1" ht="30" x14ac:dyDescent="0.25">
      <c r="A42" s="5" t="s">
        <v>130</v>
      </c>
      <c r="B42" s="5" t="s">
        <v>7</v>
      </c>
      <c r="C42" s="5" t="s">
        <v>66</v>
      </c>
      <c r="D42" s="11" t="s">
        <v>67</v>
      </c>
      <c r="E42" s="5" t="s">
        <v>9</v>
      </c>
      <c r="F42" s="6">
        <v>0.1</v>
      </c>
      <c r="G42" s="6"/>
      <c r="H42" s="6">
        <f t="shared" si="9"/>
        <v>0</v>
      </c>
      <c r="I42" s="6"/>
      <c r="J42" s="6">
        <f t="shared" si="10"/>
        <v>0</v>
      </c>
      <c r="K42" s="6">
        <f t="shared" si="11"/>
        <v>0</v>
      </c>
    </row>
    <row r="43" spans="1:11" s="39" customFormat="1" x14ac:dyDescent="0.25">
      <c r="A43" s="5" t="s">
        <v>131</v>
      </c>
      <c r="B43" s="5" t="s">
        <v>38</v>
      </c>
      <c r="C43" s="5" t="s">
        <v>68</v>
      </c>
      <c r="D43" s="11" t="s">
        <v>69</v>
      </c>
      <c r="E43" s="5" t="s">
        <v>70</v>
      </c>
      <c r="F43" s="6">
        <v>1</v>
      </c>
      <c r="G43" s="6"/>
      <c r="H43" s="6">
        <f t="shared" si="9"/>
        <v>0</v>
      </c>
      <c r="I43" s="6"/>
      <c r="J43" s="6">
        <f t="shared" si="10"/>
        <v>0</v>
      </c>
      <c r="K43" s="6">
        <f t="shared" si="11"/>
        <v>0</v>
      </c>
    </row>
    <row r="44" spans="1:11" s="39" customFormat="1" ht="45" x14ac:dyDescent="0.25">
      <c r="A44" s="5" t="s">
        <v>132</v>
      </c>
      <c r="B44" s="5" t="s">
        <v>38</v>
      </c>
      <c r="C44" s="5" t="s">
        <v>71</v>
      </c>
      <c r="D44" s="11" t="s">
        <v>72</v>
      </c>
      <c r="E44" s="5" t="s">
        <v>39</v>
      </c>
      <c r="F44" s="6">
        <v>1</v>
      </c>
      <c r="G44" s="6"/>
      <c r="H44" s="6">
        <f t="shared" si="9"/>
        <v>0</v>
      </c>
      <c r="I44" s="6"/>
      <c r="J44" s="6">
        <f t="shared" si="10"/>
        <v>0</v>
      </c>
      <c r="K44" s="6">
        <f t="shared" si="11"/>
        <v>0</v>
      </c>
    </row>
    <row r="45" spans="1:11" s="39" customFormat="1" ht="30" x14ac:dyDescent="0.25">
      <c r="A45" s="5" t="s">
        <v>133</v>
      </c>
      <c r="B45" s="5" t="s">
        <v>38</v>
      </c>
      <c r="C45" s="5" t="s">
        <v>73</v>
      </c>
      <c r="D45" s="11" t="s">
        <v>74</v>
      </c>
      <c r="E45" s="5" t="s">
        <v>39</v>
      </c>
      <c r="F45" s="6">
        <v>8</v>
      </c>
      <c r="G45" s="6"/>
      <c r="H45" s="6">
        <f t="shared" si="9"/>
        <v>0</v>
      </c>
      <c r="I45" s="6"/>
      <c r="J45" s="6">
        <f t="shared" si="10"/>
        <v>0</v>
      </c>
      <c r="K45" s="6">
        <f t="shared" si="11"/>
        <v>0</v>
      </c>
    </row>
    <row r="46" spans="1:11" s="7" customFormat="1" x14ac:dyDescent="0.25">
      <c r="A46" s="5" t="s">
        <v>134</v>
      </c>
      <c r="B46" s="5" t="s">
        <v>7</v>
      </c>
      <c r="C46" s="5" t="s">
        <v>75</v>
      </c>
      <c r="D46" s="11" t="s">
        <v>76</v>
      </c>
      <c r="E46" s="5" t="s">
        <v>77</v>
      </c>
      <c r="F46" s="6">
        <v>8</v>
      </c>
      <c r="G46" s="6"/>
      <c r="H46" s="6">
        <f t="shared" si="9"/>
        <v>0</v>
      </c>
      <c r="I46" s="6"/>
      <c r="J46" s="6">
        <f t="shared" si="10"/>
        <v>0</v>
      </c>
      <c r="K46" s="6">
        <f t="shared" si="11"/>
        <v>0</v>
      </c>
    </row>
    <row r="47" spans="1:11" s="7" customFormat="1" x14ac:dyDescent="0.25">
      <c r="A47" s="5" t="s">
        <v>135</v>
      </c>
      <c r="B47" s="5" t="s">
        <v>7</v>
      </c>
      <c r="C47" s="5" t="s">
        <v>78</v>
      </c>
      <c r="D47" s="11" t="s">
        <v>79</v>
      </c>
      <c r="E47" s="5" t="s">
        <v>77</v>
      </c>
      <c r="F47" s="6">
        <v>4</v>
      </c>
      <c r="G47" s="6"/>
      <c r="H47" s="6">
        <f t="shared" si="9"/>
        <v>0</v>
      </c>
      <c r="I47" s="6"/>
      <c r="J47" s="6">
        <f t="shared" si="10"/>
        <v>0</v>
      </c>
      <c r="K47" s="6">
        <f t="shared" si="11"/>
        <v>0</v>
      </c>
    </row>
    <row r="48" spans="1:11" s="39" customFormat="1" ht="45" x14ac:dyDescent="0.25">
      <c r="A48" s="5" t="s">
        <v>136</v>
      </c>
      <c r="B48" s="5" t="s">
        <v>7</v>
      </c>
      <c r="C48" s="5" t="s">
        <v>109</v>
      </c>
      <c r="D48" s="11" t="s">
        <v>110</v>
      </c>
      <c r="E48" s="5" t="s">
        <v>8</v>
      </c>
      <c r="F48" s="6">
        <v>0.8</v>
      </c>
      <c r="G48" s="6"/>
      <c r="H48" s="6">
        <f t="shared" si="9"/>
        <v>0</v>
      </c>
      <c r="I48" s="6"/>
      <c r="J48" s="6">
        <f t="shared" si="10"/>
        <v>0</v>
      </c>
      <c r="K48" s="6">
        <f t="shared" si="11"/>
        <v>0</v>
      </c>
    </row>
    <row r="49" spans="1:11" s="39" customFormat="1" ht="30" x14ac:dyDescent="0.25">
      <c r="A49" s="5" t="s">
        <v>137</v>
      </c>
      <c r="B49" s="5" t="s">
        <v>7</v>
      </c>
      <c r="C49" s="5" t="s">
        <v>33</v>
      </c>
      <c r="D49" s="11" t="s">
        <v>34</v>
      </c>
      <c r="E49" s="5" t="s">
        <v>32</v>
      </c>
      <c r="F49" s="6">
        <v>1.48</v>
      </c>
      <c r="G49" s="6"/>
      <c r="H49" s="6">
        <f t="shared" si="9"/>
        <v>0</v>
      </c>
      <c r="I49" s="6"/>
      <c r="J49" s="6">
        <f t="shared" si="10"/>
        <v>0</v>
      </c>
      <c r="K49" s="6">
        <f t="shared" si="11"/>
        <v>0</v>
      </c>
    </row>
    <row r="50" spans="1:11" s="39" customFormat="1" ht="30" x14ac:dyDescent="0.25">
      <c r="A50" s="5" t="s">
        <v>138</v>
      </c>
      <c r="B50" s="5" t="s">
        <v>7</v>
      </c>
      <c r="C50" s="5" t="s">
        <v>35</v>
      </c>
      <c r="D50" s="11" t="s">
        <v>36</v>
      </c>
      <c r="E50" s="5" t="s">
        <v>9</v>
      </c>
      <c r="F50" s="6">
        <v>0.15</v>
      </c>
      <c r="G50" s="6"/>
      <c r="H50" s="6">
        <f t="shared" si="9"/>
        <v>0</v>
      </c>
      <c r="I50" s="6"/>
      <c r="J50" s="6">
        <f t="shared" si="10"/>
        <v>0</v>
      </c>
      <c r="K50" s="6">
        <f t="shared" si="11"/>
        <v>0</v>
      </c>
    </row>
    <row r="51" spans="1:11" s="39" customFormat="1" x14ac:dyDescent="0.25">
      <c r="A51" s="59"/>
      <c r="B51" s="60"/>
      <c r="C51" s="61"/>
      <c r="D51" s="49" t="s">
        <v>119</v>
      </c>
      <c r="E51" s="49"/>
      <c r="F51" s="49"/>
      <c r="G51" s="50">
        <f>SUM(H39:H50)</f>
        <v>0</v>
      </c>
      <c r="H51" s="51"/>
      <c r="I51" s="50">
        <f>SUM(J39:J50)</f>
        <v>0</v>
      </c>
      <c r="J51" s="51"/>
      <c r="K51" s="14">
        <f>SUM(K39:K50)</f>
        <v>0</v>
      </c>
    </row>
    <row r="52" spans="1:11" s="39" customFormat="1" x14ac:dyDescent="0.25">
      <c r="A52" s="52" t="s">
        <v>139</v>
      </c>
      <c r="B52" s="53"/>
      <c r="C52" s="54"/>
      <c r="D52" s="31" t="s">
        <v>121</v>
      </c>
      <c r="E52" s="40"/>
      <c r="F52" s="32"/>
      <c r="G52" s="32"/>
      <c r="H52" s="32"/>
      <c r="I52" s="32"/>
      <c r="J52" s="32"/>
      <c r="K52" s="33"/>
    </row>
    <row r="53" spans="1:11" s="7" customFormat="1" ht="45" x14ac:dyDescent="0.25">
      <c r="A53" s="5" t="s">
        <v>140</v>
      </c>
      <c r="B53" s="5" t="s">
        <v>38</v>
      </c>
      <c r="C53" s="5" t="s">
        <v>94</v>
      </c>
      <c r="D53" s="11" t="s">
        <v>95</v>
      </c>
      <c r="E53" s="5" t="s">
        <v>39</v>
      </c>
      <c r="F53" s="6">
        <v>1</v>
      </c>
      <c r="G53" s="6"/>
      <c r="H53" s="6">
        <f t="shared" ref="H53:H60" si="12">G53*F53</f>
        <v>0</v>
      </c>
      <c r="I53" s="6"/>
      <c r="J53" s="6">
        <f t="shared" ref="J53:J60" si="13">I53*F53</f>
        <v>0</v>
      </c>
      <c r="K53" s="6">
        <f t="shared" ref="K53:K60" si="14">J53+H53</f>
        <v>0</v>
      </c>
    </row>
    <row r="54" spans="1:11" s="7" customFormat="1" x14ac:dyDescent="0.25">
      <c r="A54" s="5" t="s">
        <v>141</v>
      </c>
      <c r="B54" s="5" t="s">
        <v>38</v>
      </c>
      <c r="C54" s="5" t="s">
        <v>96</v>
      </c>
      <c r="D54" s="11" t="s">
        <v>97</v>
      </c>
      <c r="E54" s="5" t="s">
        <v>39</v>
      </c>
      <c r="F54" s="6">
        <v>2</v>
      </c>
      <c r="G54" s="6"/>
      <c r="H54" s="6">
        <f t="shared" si="12"/>
        <v>0</v>
      </c>
      <c r="I54" s="6"/>
      <c r="J54" s="6">
        <f t="shared" si="13"/>
        <v>0</v>
      </c>
      <c r="K54" s="6">
        <f t="shared" si="14"/>
        <v>0</v>
      </c>
    </row>
    <row r="55" spans="1:11" s="39" customFormat="1" ht="30" x14ac:dyDescent="0.25">
      <c r="A55" s="5" t="s">
        <v>142</v>
      </c>
      <c r="B55" s="5" t="s">
        <v>38</v>
      </c>
      <c r="C55" s="5" t="s">
        <v>111</v>
      </c>
      <c r="D55" s="11" t="s">
        <v>112</v>
      </c>
      <c r="E55" s="5" t="s">
        <v>39</v>
      </c>
      <c r="F55" s="6">
        <v>1</v>
      </c>
      <c r="G55" s="6"/>
      <c r="H55" s="6">
        <f t="shared" si="12"/>
        <v>0</v>
      </c>
      <c r="I55" s="6"/>
      <c r="J55" s="6">
        <f t="shared" si="13"/>
        <v>0</v>
      </c>
      <c r="K55" s="6">
        <f t="shared" si="14"/>
        <v>0</v>
      </c>
    </row>
    <row r="56" spans="1:11" s="39" customFormat="1" x14ac:dyDescent="0.25">
      <c r="A56" s="5" t="s">
        <v>143</v>
      </c>
      <c r="B56" s="5" t="s">
        <v>38</v>
      </c>
      <c r="C56" s="5" t="s">
        <v>113</v>
      </c>
      <c r="D56" s="11" t="s">
        <v>114</v>
      </c>
      <c r="E56" s="5" t="s">
        <v>60</v>
      </c>
      <c r="F56" s="6">
        <v>90</v>
      </c>
      <c r="G56" s="6"/>
      <c r="H56" s="6">
        <f t="shared" si="12"/>
        <v>0</v>
      </c>
      <c r="I56" s="6"/>
      <c r="J56" s="6">
        <f t="shared" si="13"/>
        <v>0</v>
      </c>
      <c r="K56" s="6">
        <f t="shared" si="14"/>
        <v>0</v>
      </c>
    </row>
    <row r="57" spans="1:11" s="7" customFormat="1" ht="30" x14ac:dyDescent="0.25">
      <c r="A57" s="5" t="s">
        <v>144</v>
      </c>
      <c r="B57" s="5" t="s">
        <v>7</v>
      </c>
      <c r="C57" s="5" t="s">
        <v>115</v>
      </c>
      <c r="D57" s="11" t="s">
        <v>116</v>
      </c>
      <c r="E57" s="5" t="s">
        <v>37</v>
      </c>
      <c r="F57" s="6">
        <v>1</v>
      </c>
      <c r="G57" s="6"/>
      <c r="H57" s="6">
        <f t="shared" si="12"/>
        <v>0</v>
      </c>
      <c r="I57" s="6"/>
      <c r="J57" s="6">
        <f t="shared" si="13"/>
        <v>0</v>
      </c>
      <c r="K57" s="6">
        <f t="shared" si="14"/>
        <v>0</v>
      </c>
    </row>
    <row r="58" spans="1:11" s="7" customFormat="1" ht="30" x14ac:dyDescent="0.25">
      <c r="A58" s="5" t="s">
        <v>145</v>
      </c>
      <c r="B58" s="5" t="s">
        <v>38</v>
      </c>
      <c r="C58" s="5" t="s">
        <v>98</v>
      </c>
      <c r="D58" s="11" t="s">
        <v>99</v>
      </c>
      <c r="E58" s="5" t="s">
        <v>63</v>
      </c>
      <c r="F58" s="6">
        <v>1</v>
      </c>
      <c r="G58" s="6"/>
      <c r="H58" s="6">
        <f t="shared" si="12"/>
        <v>0</v>
      </c>
      <c r="I58" s="6"/>
      <c r="J58" s="6">
        <f t="shared" si="13"/>
        <v>0</v>
      </c>
      <c r="K58" s="6">
        <f t="shared" si="14"/>
        <v>0</v>
      </c>
    </row>
    <row r="59" spans="1:11" s="39" customFormat="1" x14ac:dyDescent="0.25">
      <c r="A59" s="5" t="s">
        <v>146</v>
      </c>
      <c r="B59" s="5" t="s">
        <v>38</v>
      </c>
      <c r="C59" s="5" t="s">
        <v>100</v>
      </c>
      <c r="D59" s="11" t="s">
        <v>101</v>
      </c>
      <c r="E59" s="5" t="s">
        <v>102</v>
      </c>
      <c r="F59" s="6">
        <v>4</v>
      </c>
      <c r="G59" s="6"/>
      <c r="H59" s="6">
        <f t="shared" si="12"/>
        <v>0</v>
      </c>
      <c r="I59" s="6"/>
      <c r="J59" s="6">
        <f t="shared" si="13"/>
        <v>0</v>
      </c>
      <c r="K59" s="6">
        <f t="shared" si="14"/>
        <v>0</v>
      </c>
    </row>
    <row r="60" spans="1:11" s="39" customFormat="1" x14ac:dyDescent="0.25">
      <c r="A60" s="5" t="s">
        <v>147</v>
      </c>
      <c r="B60" s="5" t="s">
        <v>38</v>
      </c>
      <c r="C60" s="5" t="s">
        <v>103</v>
      </c>
      <c r="D60" s="11" t="s">
        <v>104</v>
      </c>
      <c r="E60" s="5" t="s">
        <v>102</v>
      </c>
      <c r="F60" s="6">
        <v>4</v>
      </c>
      <c r="G60" s="6"/>
      <c r="H60" s="6">
        <f t="shared" si="12"/>
        <v>0</v>
      </c>
      <c r="I60" s="6"/>
      <c r="J60" s="6">
        <f t="shared" si="13"/>
        <v>0</v>
      </c>
      <c r="K60" s="6">
        <f t="shared" si="14"/>
        <v>0</v>
      </c>
    </row>
    <row r="61" spans="1:11" s="39" customFormat="1" x14ac:dyDescent="0.25">
      <c r="A61" s="59"/>
      <c r="B61" s="60"/>
      <c r="C61" s="61"/>
      <c r="D61" s="49" t="s">
        <v>122</v>
      </c>
      <c r="E61" s="49"/>
      <c r="F61" s="49"/>
      <c r="G61" s="50">
        <f>SUM(H53:H60)</f>
        <v>0</v>
      </c>
      <c r="H61" s="51"/>
      <c r="I61" s="50">
        <f>SUM(J53:J60)</f>
        <v>0</v>
      </c>
      <c r="J61" s="51"/>
      <c r="K61" s="14">
        <f>SUM(K53:K60)</f>
        <v>0</v>
      </c>
    </row>
    <row r="62" spans="1:11" s="7" customFormat="1" x14ac:dyDescent="0.25">
      <c r="A62" s="52" t="s">
        <v>148</v>
      </c>
      <c r="B62" s="53"/>
      <c r="C62" s="54"/>
      <c r="D62" s="31" t="s">
        <v>123</v>
      </c>
      <c r="E62" s="40"/>
      <c r="F62" s="32"/>
      <c r="G62" s="32"/>
      <c r="H62" s="32"/>
      <c r="I62" s="32"/>
      <c r="J62" s="32"/>
      <c r="K62" s="33"/>
    </row>
    <row r="63" spans="1:11" s="7" customFormat="1" x14ac:dyDescent="0.25">
      <c r="A63" s="5" t="s">
        <v>149</v>
      </c>
      <c r="B63" s="5" t="s">
        <v>87</v>
      </c>
      <c r="C63" s="5" t="s">
        <v>88</v>
      </c>
      <c r="D63" s="11" t="s">
        <v>89</v>
      </c>
      <c r="E63" s="5" t="s">
        <v>40</v>
      </c>
      <c r="F63" s="6">
        <v>1</v>
      </c>
      <c r="G63" s="6"/>
      <c r="H63" s="6">
        <f t="shared" ref="H63:H65" si="15">G63*F63</f>
        <v>0</v>
      </c>
      <c r="I63" s="6"/>
      <c r="J63" s="6">
        <f t="shared" ref="J63:J65" si="16">I63*F63</f>
        <v>0</v>
      </c>
      <c r="K63" s="6">
        <f t="shared" ref="K63:K65" si="17">J63+H63</f>
        <v>0</v>
      </c>
    </row>
    <row r="64" spans="1:11" s="39" customFormat="1" x14ac:dyDescent="0.25">
      <c r="A64" s="5" t="s">
        <v>150</v>
      </c>
      <c r="B64" s="5" t="s">
        <v>87</v>
      </c>
      <c r="C64" s="5" t="s">
        <v>90</v>
      </c>
      <c r="D64" s="11" t="s">
        <v>91</v>
      </c>
      <c r="E64" s="5" t="s">
        <v>40</v>
      </c>
      <c r="F64" s="6">
        <v>1</v>
      </c>
      <c r="G64" s="6"/>
      <c r="H64" s="6">
        <f t="shared" si="15"/>
        <v>0</v>
      </c>
      <c r="I64" s="6"/>
      <c r="J64" s="6">
        <f t="shared" si="16"/>
        <v>0</v>
      </c>
      <c r="K64" s="6">
        <f t="shared" si="17"/>
        <v>0</v>
      </c>
    </row>
    <row r="65" spans="1:11" s="39" customFormat="1" x14ac:dyDescent="0.25">
      <c r="A65" s="5" t="s">
        <v>151</v>
      </c>
      <c r="B65" s="5" t="s">
        <v>87</v>
      </c>
      <c r="C65" s="5" t="s">
        <v>92</v>
      </c>
      <c r="D65" s="11" t="s">
        <v>93</v>
      </c>
      <c r="E65" s="5" t="s">
        <v>40</v>
      </c>
      <c r="F65" s="6">
        <v>1</v>
      </c>
      <c r="G65" s="6"/>
      <c r="H65" s="6">
        <f t="shared" si="15"/>
        <v>0</v>
      </c>
      <c r="I65" s="6"/>
      <c r="J65" s="6">
        <f t="shared" si="16"/>
        <v>0</v>
      </c>
      <c r="K65" s="6">
        <f t="shared" si="17"/>
        <v>0</v>
      </c>
    </row>
    <row r="66" spans="1:11" s="39" customFormat="1" x14ac:dyDescent="0.25">
      <c r="A66" s="46"/>
      <c r="B66" s="47"/>
      <c r="C66" s="48"/>
      <c r="D66" s="49" t="s">
        <v>124</v>
      </c>
      <c r="E66" s="49"/>
      <c r="F66" s="49"/>
      <c r="G66" s="50">
        <f>SUM(H63:H65)</f>
        <v>0</v>
      </c>
      <c r="H66" s="51"/>
      <c r="I66" s="50">
        <f>SUM(J63:J65)</f>
        <v>0</v>
      </c>
      <c r="J66" s="51"/>
      <c r="K66" s="14">
        <f>SUM(K63:K65)</f>
        <v>0</v>
      </c>
    </row>
    <row r="67" spans="1:11" s="39" customFormat="1" x14ac:dyDescent="0.25">
      <c r="A67" s="36"/>
      <c r="B67" s="37"/>
      <c r="C67" s="38"/>
      <c r="D67" s="41" t="s">
        <v>152</v>
      </c>
      <c r="E67" s="42"/>
      <c r="F67" s="42"/>
      <c r="G67" s="50">
        <f>G66+G61+G51</f>
        <v>0</v>
      </c>
      <c r="H67" s="51"/>
      <c r="I67" s="50">
        <f>I66+I61+I51</f>
        <v>0</v>
      </c>
      <c r="J67" s="51"/>
      <c r="K67" s="14">
        <f>K66+K61+K51</f>
        <v>0</v>
      </c>
    </row>
    <row r="68" spans="1:11" customFormat="1" x14ac:dyDescent="0.25"/>
    <row r="69" spans="1:11" s="39" customFormat="1" x14ac:dyDescent="0.25">
      <c r="A69" s="52" t="s">
        <v>153</v>
      </c>
      <c r="B69" s="53"/>
      <c r="C69" s="54"/>
      <c r="D69" s="55" t="s">
        <v>154</v>
      </c>
      <c r="E69" s="56"/>
      <c r="F69" s="56"/>
      <c r="G69" s="56"/>
      <c r="H69" s="56"/>
      <c r="I69" s="56"/>
      <c r="J69" s="56"/>
      <c r="K69" s="57"/>
    </row>
    <row r="70" spans="1:11" s="39" customFormat="1" x14ac:dyDescent="0.25">
      <c r="A70" s="52" t="s">
        <v>155</v>
      </c>
      <c r="B70" s="53"/>
      <c r="C70" s="54"/>
      <c r="D70" s="31" t="s">
        <v>57</v>
      </c>
      <c r="E70" s="40"/>
      <c r="F70" s="32"/>
      <c r="G70" s="32"/>
      <c r="H70" s="32"/>
      <c r="I70" s="32"/>
      <c r="J70" s="32"/>
      <c r="K70" s="33"/>
    </row>
    <row r="71" spans="1:11" s="7" customFormat="1" ht="30" x14ac:dyDescent="0.25">
      <c r="A71" s="5" t="s">
        <v>156</v>
      </c>
      <c r="B71" s="5" t="s">
        <v>38</v>
      </c>
      <c r="C71" s="5" t="s">
        <v>58</v>
      </c>
      <c r="D71" s="11" t="s">
        <v>59</v>
      </c>
      <c r="E71" s="5" t="s">
        <v>60</v>
      </c>
      <c r="F71" s="6">
        <v>36.799999999999997</v>
      </c>
      <c r="G71" s="6"/>
      <c r="H71" s="6">
        <f>G71*F71</f>
        <v>0</v>
      </c>
      <c r="I71" s="6"/>
      <c r="J71" s="6">
        <f>I71*F71</f>
        <v>0</v>
      </c>
      <c r="K71" s="6">
        <f>J71+H71</f>
        <v>0</v>
      </c>
    </row>
    <row r="72" spans="1:11" s="7" customFormat="1" ht="30" x14ac:dyDescent="0.25">
      <c r="A72" s="5" t="s">
        <v>157</v>
      </c>
      <c r="B72" s="5" t="s">
        <v>38</v>
      </c>
      <c r="C72" s="5" t="s">
        <v>61</v>
      </c>
      <c r="D72" s="11" t="s">
        <v>62</v>
      </c>
      <c r="E72" s="5" t="s">
        <v>63</v>
      </c>
      <c r="F72" s="6">
        <v>12</v>
      </c>
      <c r="G72" s="6"/>
      <c r="H72" s="6">
        <f t="shared" ref="H72:H82" si="18">G72*F72</f>
        <v>0</v>
      </c>
      <c r="I72" s="6"/>
      <c r="J72" s="6">
        <f t="shared" ref="J72:J82" si="19">I72*F72</f>
        <v>0</v>
      </c>
      <c r="K72" s="6">
        <f t="shared" ref="K72:K82" si="20">J72+H72</f>
        <v>0</v>
      </c>
    </row>
    <row r="73" spans="1:11" s="39" customFormat="1" ht="45" x14ac:dyDescent="0.25">
      <c r="A73" s="5" t="s">
        <v>158</v>
      </c>
      <c r="B73" s="5" t="s">
        <v>7</v>
      </c>
      <c r="C73" s="5" t="s">
        <v>64</v>
      </c>
      <c r="D73" s="11" t="s">
        <v>65</v>
      </c>
      <c r="E73" s="5" t="s">
        <v>8</v>
      </c>
      <c r="F73" s="6">
        <v>2.5</v>
      </c>
      <c r="G73" s="6"/>
      <c r="H73" s="6">
        <f t="shared" si="18"/>
        <v>0</v>
      </c>
      <c r="I73" s="6"/>
      <c r="J73" s="6">
        <f t="shared" si="19"/>
        <v>0</v>
      </c>
      <c r="K73" s="6">
        <f t="shared" si="20"/>
        <v>0</v>
      </c>
    </row>
    <row r="74" spans="1:11" s="39" customFormat="1" ht="30" x14ac:dyDescent="0.25">
      <c r="A74" s="5" t="s">
        <v>159</v>
      </c>
      <c r="B74" s="5" t="s">
        <v>7</v>
      </c>
      <c r="C74" s="5" t="s">
        <v>66</v>
      </c>
      <c r="D74" s="11" t="s">
        <v>67</v>
      </c>
      <c r="E74" s="5" t="s">
        <v>9</v>
      </c>
      <c r="F74" s="6">
        <v>0.1</v>
      </c>
      <c r="G74" s="6"/>
      <c r="H74" s="6">
        <f t="shared" si="18"/>
        <v>0</v>
      </c>
      <c r="I74" s="6"/>
      <c r="J74" s="6">
        <f t="shared" si="19"/>
        <v>0</v>
      </c>
      <c r="K74" s="6">
        <f t="shared" si="20"/>
        <v>0</v>
      </c>
    </row>
    <row r="75" spans="1:11" s="39" customFormat="1" x14ac:dyDescent="0.25">
      <c r="A75" s="5" t="s">
        <v>160</v>
      </c>
      <c r="B75" s="5" t="s">
        <v>38</v>
      </c>
      <c r="C75" s="5" t="s">
        <v>68</v>
      </c>
      <c r="D75" s="11" t="s">
        <v>69</v>
      </c>
      <c r="E75" s="5" t="s">
        <v>70</v>
      </c>
      <c r="F75" s="6">
        <v>1</v>
      </c>
      <c r="G75" s="6"/>
      <c r="H75" s="6">
        <f t="shared" si="18"/>
        <v>0</v>
      </c>
      <c r="I75" s="6"/>
      <c r="J75" s="6">
        <f t="shared" si="19"/>
        <v>0</v>
      </c>
      <c r="K75" s="6">
        <f t="shared" si="20"/>
        <v>0</v>
      </c>
    </row>
    <row r="76" spans="1:11" s="39" customFormat="1" ht="45" x14ac:dyDescent="0.25">
      <c r="A76" s="5" t="s">
        <v>161</v>
      </c>
      <c r="B76" s="5" t="s">
        <v>38</v>
      </c>
      <c r="C76" s="5" t="s">
        <v>71</v>
      </c>
      <c r="D76" s="11" t="s">
        <v>72</v>
      </c>
      <c r="E76" s="5" t="s">
        <v>39</v>
      </c>
      <c r="F76" s="6">
        <v>1</v>
      </c>
      <c r="G76" s="6"/>
      <c r="H76" s="6">
        <f t="shared" si="18"/>
        <v>0</v>
      </c>
      <c r="I76" s="6"/>
      <c r="J76" s="6">
        <f t="shared" si="19"/>
        <v>0</v>
      </c>
      <c r="K76" s="6">
        <f t="shared" si="20"/>
        <v>0</v>
      </c>
    </row>
    <row r="77" spans="1:11" s="7" customFormat="1" ht="30" x14ac:dyDescent="0.25">
      <c r="A77" s="5" t="s">
        <v>162</v>
      </c>
      <c r="B77" s="5" t="s">
        <v>38</v>
      </c>
      <c r="C77" s="5" t="s">
        <v>73</v>
      </c>
      <c r="D77" s="11" t="s">
        <v>74</v>
      </c>
      <c r="E77" s="5" t="s">
        <v>39</v>
      </c>
      <c r="F77" s="6">
        <v>8</v>
      </c>
      <c r="G77" s="6"/>
      <c r="H77" s="6">
        <f t="shared" si="18"/>
        <v>0</v>
      </c>
      <c r="I77" s="6"/>
      <c r="J77" s="6">
        <f t="shared" si="19"/>
        <v>0</v>
      </c>
      <c r="K77" s="6">
        <f t="shared" si="20"/>
        <v>0</v>
      </c>
    </row>
    <row r="78" spans="1:11" s="7" customFormat="1" x14ac:dyDescent="0.25">
      <c r="A78" s="5" t="s">
        <v>163</v>
      </c>
      <c r="B78" s="5" t="s">
        <v>7</v>
      </c>
      <c r="C78" s="5" t="s">
        <v>75</v>
      </c>
      <c r="D78" s="11" t="s">
        <v>76</v>
      </c>
      <c r="E78" s="5" t="s">
        <v>77</v>
      </c>
      <c r="F78" s="6">
        <v>8</v>
      </c>
      <c r="G78" s="6"/>
      <c r="H78" s="6">
        <f t="shared" si="18"/>
        <v>0</v>
      </c>
      <c r="I78" s="6"/>
      <c r="J78" s="6">
        <f t="shared" si="19"/>
        <v>0</v>
      </c>
      <c r="K78" s="6">
        <f t="shared" si="20"/>
        <v>0</v>
      </c>
    </row>
    <row r="79" spans="1:11" s="39" customFormat="1" x14ac:dyDescent="0.25">
      <c r="A79" s="5" t="s">
        <v>164</v>
      </c>
      <c r="B79" s="5" t="s">
        <v>7</v>
      </c>
      <c r="C79" s="5" t="s">
        <v>78</v>
      </c>
      <c r="D79" s="11" t="s">
        <v>79</v>
      </c>
      <c r="E79" s="5" t="s">
        <v>77</v>
      </c>
      <c r="F79" s="6">
        <v>4</v>
      </c>
      <c r="G79" s="6"/>
      <c r="H79" s="6">
        <f t="shared" si="18"/>
        <v>0</v>
      </c>
      <c r="I79" s="6"/>
      <c r="J79" s="6">
        <f t="shared" si="19"/>
        <v>0</v>
      </c>
      <c r="K79" s="6">
        <f t="shared" si="20"/>
        <v>0</v>
      </c>
    </row>
    <row r="80" spans="1:11" s="39" customFormat="1" ht="45" x14ac:dyDescent="0.25">
      <c r="A80" s="5" t="s">
        <v>165</v>
      </c>
      <c r="B80" s="5" t="s">
        <v>7</v>
      </c>
      <c r="C80" s="5" t="s">
        <v>109</v>
      </c>
      <c r="D80" s="11" t="s">
        <v>110</v>
      </c>
      <c r="E80" s="5" t="s">
        <v>8</v>
      </c>
      <c r="F80" s="6">
        <v>0.8</v>
      </c>
      <c r="G80" s="6"/>
      <c r="H80" s="6">
        <f t="shared" si="18"/>
        <v>0</v>
      </c>
      <c r="I80" s="6"/>
      <c r="J80" s="6">
        <f t="shared" si="19"/>
        <v>0</v>
      </c>
      <c r="K80" s="6">
        <f t="shared" si="20"/>
        <v>0</v>
      </c>
    </row>
    <row r="81" spans="1:11" s="7" customFormat="1" ht="30" x14ac:dyDescent="0.25">
      <c r="A81" s="5" t="s">
        <v>166</v>
      </c>
      <c r="B81" s="5" t="s">
        <v>7</v>
      </c>
      <c r="C81" s="5" t="s">
        <v>33</v>
      </c>
      <c r="D81" s="11" t="s">
        <v>34</v>
      </c>
      <c r="E81" s="5" t="s">
        <v>32</v>
      </c>
      <c r="F81" s="6">
        <v>1.48</v>
      </c>
      <c r="G81" s="6"/>
      <c r="H81" s="6">
        <f t="shared" si="18"/>
        <v>0</v>
      </c>
      <c r="I81" s="6"/>
      <c r="J81" s="6">
        <f t="shared" si="19"/>
        <v>0</v>
      </c>
      <c r="K81" s="6">
        <f t="shared" si="20"/>
        <v>0</v>
      </c>
    </row>
    <row r="82" spans="1:11" s="7" customFormat="1" ht="30" x14ac:dyDescent="0.25">
      <c r="A82" s="5" t="s">
        <v>167</v>
      </c>
      <c r="B82" s="5" t="s">
        <v>7</v>
      </c>
      <c r="C82" s="5" t="s">
        <v>35</v>
      </c>
      <c r="D82" s="11" t="s">
        <v>36</v>
      </c>
      <c r="E82" s="5" t="s">
        <v>9</v>
      </c>
      <c r="F82" s="6">
        <v>0.15</v>
      </c>
      <c r="G82" s="6"/>
      <c r="H82" s="6">
        <f t="shared" si="18"/>
        <v>0</v>
      </c>
      <c r="I82" s="6"/>
      <c r="J82" s="6">
        <f t="shared" si="19"/>
        <v>0</v>
      </c>
      <c r="K82" s="6">
        <f t="shared" si="20"/>
        <v>0</v>
      </c>
    </row>
    <row r="83" spans="1:11" s="39" customFormat="1" x14ac:dyDescent="0.25">
      <c r="A83" s="59"/>
      <c r="B83" s="60"/>
      <c r="C83" s="61"/>
      <c r="D83" s="49" t="s">
        <v>119</v>
      </c>
      <c r="E83" s="49"/>
      <c r="F83" s="49"/>
      <c r="G83" s="50">
        <f>SUM(H71:H82)</f>
        <v>0</v>
      </c>
      <c r="H83" s="51"/>
      <c r="I83" s="50">
        <f>SUM(J71:J82)</f>
        <v>0</v>
      </c>
      <c r="J83" s="51"/>
      <c r="K83" s="14">
        <f>SUM(K71:K82)</f>
        <v>0</v>
      </c>
    </row>
    <row r="84" spans="1:11" s="39" customFormat="1" x14ac:dyDescent="0.25">
      <c r="A84" s="52" t="s">
        <v>168</v>
      </c>
      <c r="B84" s="53"/>
      <c r="C84" s="54"/>
      <c r="D84" s="31" t="s">
        <v>121</v>
      </c>
      <c r="E84" s="40"/>
      <c r="F84" s="32"/>
      <c r="G84" s="32"/>
      <c r="H84" s="32"/>
      <c r="I84" s="32"/>
      <c r="J84" s="32"/>
      <c r="K84" s="33"/>
    </row>
    <row r="85" spans="1:11" s="39" customFormat="1" ht="45" x14ac:dyDescent="0.25">
      <c r="A85" s="5" t="s">
        <v>169</v>
      </c>
      <c r="B85" s="5" t="s">
        <v>38</v>
      </c>
      <c r="C85" s="5" t="s">
        <v>94</v>
      </c>
      <c r="D85" s="11" t="s">
        <v>95</v>
      </c>
      <c r="E85" s="5" t="s">
        <v>39</v>
      </c>
      <c r="F85" s="6">
        <v>1</v>
      </c>
      <c r="G85" s="6"/>
      <c r="H85" s="6">
        <f t="shared" ref="H85:H92" si="21">G85*F85</f>
        <v>0</v>
      </c>
      <c r="I85" s="6"/>
      <c r="J85" s="6">
        <f t="shared" ref="J85:J92" si="22">I85*F85</f>
        <v>0</v>
      </c>
      <c r="K85" s="6">
        <f t="shared" ref="K85:K92" si="23">J85+H85</f>
        <v>0</v>
      </c>
    </row>
    <row r="86" spans="1:11" s="39" customFormat="1" x14ac:dyDescent="0.25">
      <c r="A86" s="5" t="s">
        <v>170</v>
      </c>
      <c r="B86" s="5" t="s">
        <v>38</v>
      </c>
      <c r="C86" s="5" t="s">
        <v>96</v>
      </c>
      <c r="D86" s="11" t="s">
        <v>97</v>
      </c>
      <c r="E86" s="5" t="s">
        <v>39</v>
      </c>
      <c r="F86" s="6">
        <v>2</v>
      </c>
      <c r="G86" s="6"/>
      <c r="H86" s="6">
        <f t="shared" si="21"/>
        <v>0</v>
      </c>
      <c r="I86" s="6"/>
      <c r="J86" s="6">
        <f t="shared" si="22"/>
        <v>0</v>
      </c>
      <c r="K86" s="6">
        <f t="shared" si="23"/>
        <v>0</v>
      </c>
    </row>
    <row r="87" spans="1:11" s="39" customFormat="1" ht="30" x14ac:dyDescent="0.25">
      <c r="A87" s="5" t="s">
        <v>171</v>
      </c>
      <c r="B87" s="5" t="s">
        <v>38</v>
      </c>
      <c r="C87" s="5" t="s">
        <v>111</v>
      </c>
      <c r="D87" s="11" t="s">
        <v>112</v>
      </c>
      <c r="E87" s="5" t="s">
        <v>39</v>
      </c>
      <c r="F87" s="6">
        <v>1</v>
      </c>
      <c r="G87" s="6"/>
      <c r="H87" s="6">
        <f t="shared" si="21"/>
        <v>0</v>
      </c>
      <c r="I87" s="6"/>
      <c r="J87" s="6">
        <f t="shared" si="22"/>
        <v>0</v>
      </c>
      <c r="K87" s="6">
        <f t="shared" si="23"/>
        <v>0</v>
      </c>
    </row>
    <row r="88" spans="1:11" s="7" customFormat="1" x14ac:dyDescent="0.25">
      <c r="A88" s="5" t="s">
        <v>172</v>
      </c>
      <c r="B88" s="5" t="s">
        <v>38</v>
      </c>
      <c r="C88" s="5" t="s">
        <v>113</v>
      </c>
      <c r="D88" s="11" t="s">
        <v>114</v>
      </c>
      <c r="E88" s="5" t="s">
        <v>60</v>
      </c>
      <c r="F88" s="6">
        <v>90</v>
      </c>
      <c r="G88" s="6"/>
      <c r="H88" s="6">
        <f t="shared" si="21"/>
        <v>0</v>
      </c>
      <c r="I88" s="6"/>
      <c r="J88" s="6">
        <f t="shared" si="22"/>
        <v>0</v>
      </c>
      <c r="K88" s="6">
        <f t="shared" si="23"/>
        <v>0</v>
      </c>
    </row>
    <row r="89" spans="1:11" s="7" customFormat="1" ht="30" x14ac:dyDescent="0.25">
      <c r="A89" s="5" t="s">
        <v>173</v>
      </c>
      <c r="B89" s="5" t="s">
        <v>7</v>
      </c>
      <c r="C89" s="5" t="s">
        <v>115</v>
      </c>
      <c r="D89" s="11" t="s">
        <v>116</v>
      </c>
      <c r="E89" s="5" t="s">
        <v>37</v>
      </c>
      <c r="F89" s="6">
        <v>1</v>
      </c>
      <c r="G89" s="6"/>
      <c r="H89" s="6">
        <f t="shared" si="21"/>
        <v>0</v>
      </c>
      <c r="I89" s="6"/>
      <c r="J89" s="6">
        <f t="shared" si="22"/>
        <v>0</v>
      </c>
      <c r="K89" s="6">
        <f t="shared" si="23"/>
        <v>0</v>
      </c>
    </row>
    <row r="90" spans="1:11" s="39" customFormat="1" ht="30" x14ac:dyDescent="0.25">
      <c r="A90" s="5" t="s">
        <v>174</v>
      </c>
      <c r="B90" s="5" t="s">
        <v>38</v>
      </c>
      <c r="C90" s="5" t="s">
        <v>98</v>
      </c>
      <c r="D90" s="11" t="s">
        <v>99</v>
      </c>
      <c r="E90" s="5" t="s">
        <v>63</v>
      </c>
      <c r="F90" s="6">
        <v>1</v>
      </c>
      <c r="G90" s="6"/>
      <c r="H90" s="6">
        <f t="shared" si="21"/>
        <v>0</v>
      </c>
      <c r="I90" s="6"/>
      <c r="J90" s="6">
        <f t="shared" si="22"/>
        <v>0</v>
      </c>
      <c r="K90" s="6">
        <f t="shared" si="23"/>
        <v>0</v>
      </c>
    </row>
    <row r="91" spans="1:11" s="39" customFormat="1" x14ac:dyDescent="0.25">
      <c r="A91" s="5" t="s">
        <v>175</v>
      </c>
      <c r="B91" s="5" t="s">
        <v>38</v>
      </c>
      <c r="C91" s="5" t="s">
        <v>100</v>
      </c>
      <c r="D91" s="11" t="s">
        <v>101</v>
      </c>
      <c r="E91" s="5" t="s">
        <v>102</v>
      </c>
      <c r="F91" s="6">
        <v>4</v>
      </c>
      <c r="G91" s="6"/>
      <c r="H91" s="6">
        <f t="shared" si="21"/>
        <v>0</v>
      </c>
      <c r="I91" s="6"/>
      <c r="J91" s="6">
        <f t="shared" si="22"/>
        <v>0</v>
      </c>
      <c r="K91" s="6">
        <f t="shared" si="23"/>
        <v>0</v>
      </c>
    </row>
    <row r="92" spans="1:11" s="7" customFormat="1" x14ac:dyDescent="0.25">
      <c r="A92" s="5" t="s">
        <v>176</v>
      </c>
      <c r="B92" s="5" t="s">
        <v>38</v>
      </c>
      <c r="C92" s="5" t="s">
        <v>103</v>
      </c>
      <c r="D92" s="11" t="s">
        <v>104</v>
      </c>
      <c r="E92" s="5" t="s">
        <v>102</v>
      </c>
      <c r="F92" s="6">
        <v>4</v>
      </c>
      <c r="G92" s="6"/>
      <c r="H92" s="6">
        <f t="shared" si="21"/>
        <v>0</v>
      </c>
      <c r="I92" s="6"/>
      <c r="J92" s="6">
        <f t="shared" si="22"/>
        <v>0</v>
      </c>
      <c r="K92" s="6">
        <f t="shared" si="23"/>
        <v>0</v>
      </c>
    </row>
    <row r="93" spans="1:11" s="7" customFormat="1" x14ac:dyDescent="0.25">
      <c r="A93" s="59"/>
      <c r="B93" s="60"/>
      <c r="C93" s="61"/>
      <c r="D93" s="49" t="s">
        <v>122</v>
      </c>
      <c r="E93" s="49"/>
      <c r="F93" s="49"/>
      <c r="G93" s="50">
        <f>SUM(H85:H92)</f>
        <v>0</v>
      </c>
      <c r="H93" s="51"/>
      <c r="I93" s="50">
        <f>SUM(J85:J92)</f>
        <v>0</v>
      </c>
      <c r="J93" s="51"/>
      <c r="K93" s="14">
        <f>SUM(K85:K92)</f>
        <v>0</v>
      </c>
    </row>
    <row r="94" spans="1:11" s="39" customFormat="1" x14ac:dyDescent="0.25">
      <c r="A94" s="52" t="s">
        <v>177</v>
      </c>
      <c r="B94" s="53"/>
      <c r="C94" s="54"/>
      <c r="D94" s="31" t="s">
        <v>123</v>
      </c>
      <c r="E94" s="40"/>
      <c r="F94" s="32"/>
      <c r="G94" s="32"/>
      <c r="H94" s="32"/>
      <c r="I94" s="32"/>
      <c r="J94" s="32"/>
      <c r="K94" s="33"/>
    </row>
    <row r="95" spans="1:11" s="39" customFormat="1" x14ac:dyDescent="0.25">
      <c r="A95" s="5" t="s">
        <v>178</v>
      </c>
      <c r="B95" s="5" t="s">
        <v>87</v>
      </c>
      <c r="C95" s="5" t="s">
        <v>88</v>
      </c>
      <c r="D95" s="11" t="s">
        <v>89</v>
      </c>
      <c r="E95" s="5" t="s">
        <v>40</v>
      </c>
      <c r="F95" s="6">
        <v>1</v>
      </c>
      <c r="G95" s="6"/>
      <c r="H95" s="6">
        <f t="shared" ref="H95:H97" si="24">G95*F95</f>
        <v>0</v>
      </c>
      <c r="I95" s="6"/>
      <c r="J95" s="6">
        <f t="shared" ref="J95:J97" si="25">I95*F95</f>
        <v>0</v>
      </c>
      <c r="K95" s="6">
        <f t="shared" ref="K95:K97" si="26">J95+H95</f>
        <v>0</v>
      </c>
    </row>
    <row r="96" spans="1:11" s="39" customFormat="1" x14ac:dyDescent="0.25">
      <c r="A96" s="5" t="s">
        <v>179</v>
      </c>
      <c r="B96" s="5" t="s">
        <v>87</v>
      </c>
      <c r="C96" s="5" t="s">
        <v>90</v>
      </c>
      <c r="D96" s="11" t="s">
        <v>91</v>
      </c>
      <c r="E96" s="5" t="s">
        <v>40</v>
      </c>
      <c r="F96" s="6">
        <v>1</v>
      </c>
      <c r="G96" s="6"/>
      <c r="H96" s="6">
        <f t="shared" si="24"/>
        <v>0</v>
      </c>
      <c r="I96" s="6"/>
      <c r="J96" s="6">
        <f t="shared" si="25"/>
        <v>0</v>
      </c>
      <c r="K96" s="6">
        <f t="shared" si="26"/>
        <v>0</v>
      </c>
    </row>
    <row r="97" spans="1:11" s="39" customFormat="1" x14ac:dyDescent="0.25">
      <c r="A97" s="5" t="s">
        <v>180</v>
      </c>
      <c r="B97" s="5" t="s">
        <v>87</v>
      </c>
      <c r="C97" s="5" t="s">
        <v>92</v>
      </c>
      <c r="D97" s="11" t="s">
        <v>93</v>
      </c>
      <c r="E97" s="5" t="s">
        <v>40</v>
      </c>
      <c r="F97" s="6">
        <v>1</v>
      </c>
      <c r="G97" s="6"/>
      <c r="H97" s="6">
        <f t="shared" si="24"/>
        <v>0</v>
      </c>
      <c r="I97" s="6"/>
      <c r="J97" s="6">
        <f t="shared" si="25"/>
        <v>0</v>
      </c>
      <c r="K97" s="6">
        <f t="shared" si="26"/>
        <v>0</v>
      </c>
    </row>
    <row r="98" spans="1:11" s="39" customFormat="1" x14ac:dyDescent="0.25">
      <c r="A98" s="46"/>
      <c r="B98" s="47"/>
      <c r="C98" s="48"/>
      <c r="D98" s="49" t="s">
        <v>124</v>
      </c>
      <c r="E98" s="49"/>
      <c r="F98" s="49"/>
      <c r="G98" s="50">
        <f>SUM(H95:H97)</f>
        <v>0</v>
      </c>
      <c r="H98" s="51"/>
      <c r="I98" s="50">
        <f>SUM(J95:J97)</f>
        <v>0</v>
      </c>
      <c r="J98" s="51"/>
      <c r="K98" s="14">
        <f>SUM(K95:K97)</f>
        <v>0</v>
      </c>
    </row>
    <row r="99" spans="1:11" s="39" customFormat="1" x14ac:dyDescent="0.25">
      <c r="A99" s="36"/>
      <c r="B99" s="37"/>
      <c r="C99" s="38"/>
      <c r="D99" s="41" t="s">
        <v>181</v>
      </c>
      <c r="E99" s="42"/>
      <c r="F99" s="42"/>
      <c r="G99" s="50">
        <f>G98+G93+G83</f>
        <v>0</v>
      </c>
      <c r="H99" s="51"/>
      <c r="I99" s="50">
        <f>I98+I93+I83</f>
        <v>0</v>
      </c>
      <c r="J99" s="51"/>
      <c r="K99" s="14">
        <f>K98+K93+K83</f>
        <v>0</v>
      </c>
    </row>
    <row r="100" spans="1:11" customFormat="1" x14ac:dyDescent="0.25"/>
    <row r="101" spans="1:11" s="39" customFormat="1" x14ac:dyDescent="0.25">
      <c r="A101" s="52" t="s">
        <v>183</v>
      </c>
      <c r="B101" s="53"/>
      <c r="C101" s="54"/>
      <c r="D101" s="55" t="s">
        <v>182</v>
      </c>
      <c r="E101" s="56"/>
      <c r="F101" s="56"/>
      <c r="G101" s="56"/>
      <c r="H101" s="56"/>
      <c r="I101" s="56"/>
      <c r="J101" s="56"/>
      <c r="K101" s="57"/>
    </row>
    <row r="102" spans="1:11" s="39" customFormat="1" x14ac:dyDescent="0.25">
      <c r="A102" s="52" t="s">
        <v>184</v>
      </c>
      <c r="B102" s="53"/>
      <c r="C102" s="54"/>
      <c r="D102" s="31" t="s">
        <v>57</v>
      </c>
      <c r="E102" s="40"/>
      <c r="F102" s="32"/>
      <c r="G102" s="32"/>
      <c r="H102" s="32"/>
      <c r="I102" s="32"/>
      <c r="J102" s="32"/>
      <c r="K102" s="33"/>
    </row>
    <row r="103" spans="1:11" s="39" customFormat="1" ht="30" x14ac:dyDescent="0.25">
      <c r="A103" s="5" t="s">
        <v>185</v>
      </c>
      <c r="B103" s="5" t="s">
        <v>38</v>
      </c>
      <c r="C103" s="5" t="s">
        <v>58</v>
      </c>
      <c r="D103" s="11" t="s">
        <v>59</v>
      </c>
      <c r="E103" s="5" t="s">
        <v>60</v>
      </c>
      <c r="F103" s="6">
        <v>36.799999999999997</v>
      </c>
      <c r="G103" s="6"/>
      <c r="H103" s="6">
        <f>G103*F103</f>
        <v>0</v>
      </c>
      <c r="I103" s="6"/>
      <c r="J103" s="6">
        <f>I103*F103</f>
        <v>0</v>
      </c>
      <c r="K103" s="6">
        <f>J103+H103</f>
        <v>0</v>
      </c>
    </row>
    <row r="104" spans="1:11" s="39" customFormat="1" ht="30" x14ac:dyDescent="0.25">
      <c r="A104" s="5" t="s">
        <v>186</v>
      </c>
      <c r="B104" s="5" t="s">
        <v>38</v>
      </c>
      <c r="C104" s="5" t="s">
        <v>61</v>
      </c>
      <c r="D104" s="11" t="s">
        <v>62</v>
      </c>
      <c r="E104" s="5" t="s">
        <v>63</v>
      </c>
      <c r="F104" s="6">
        <v>12</v>
      </c>
      <c r="G104" s="6"/>
      <c r="H104" s="6">
        <f t="shared" ref="H104:H114" si="27">G104*F104</f>
        <v>0</v>
      </c>
      <c r="I104" s="6"/>
      <c r="J104" s="6">
        <f t="shared" ref="J104:J114" si="28">I104*F104</f>
        <v>0</v>
      </c>
      <c r="K104" s="6">
        <f t="shared" ref="K104:K114" si="29">J104+H104</f>
        <v>0</v>
      </c>
    </row>
    <row r="105" spans="1:11" s="39" customFormat="1" ht="45" x14ac:dyDescent="0.25">
      <c r="A105" s="5" t="s">
        <v>187</v>
      </c>
      <c r="B105" s="5" t="s">
        <v>7</v>
      </c>
      <c r="C105" s="5" t="s">
        <v>64</v>
      </c>
      <c r="D105" s="11" t="s">
        <v>65</v>
      </c>
      <c r="E105" s="5" t="s">
        <v>8</v>
      </c>
      <c r="F105" s="6">
        <v>2.5</v>
      </c>
      <c r="G105" s="6"/>
      <c r="H105" s="6">
        <f t="shared" si="27"/>
        <v>0</v>
      </c>
      <c r="I105" s="6"/>
      <c r="J105" s="6">
        <f t="shared" si="28"/>
        <v>0</v>
      </c>
      <c r="K105" s="6">
        <f t="shared" si="29"/>
        <v>0</v>
      </c>
    </row>
    <row r="106" spans="1:11" s="39" customFormat="1" ht="30" x14ac:dyDescent="0.25">
      <c r="A106" s="5" t="s">
        <v>188</v>
      </c>
      <c r="B106" s="5" t="s">
        <v>7</v>
      </c>
      <c r="C106" s="5" t="s">
        <v>66</v>
      </c>
      <c r="D106" s="11" t="s">
        <v>67</v>
      </c>
      <c r="E106" s="5" t="s">
        <v>9</v>
      </c>
      <c r="F106" s="6">
        <v>0.1</v>
      </c>
      <c r="G106" s="6"/>
      <c r="H106" s="6">
        <f t="shared" si="27"/>
        <v>0</v>
      </c>
      <c r="I106" s="6"/>
      <c r="J106" s="6">
        <f t="shared" si="28"/>
        <v>0</v>
      </c>
      <c r="K106" s="6">
        <f t="shared" si="29"/>
        <v>0</v>
      </c>
    </row>
    <row r="107" spans="1:11" s="39" customFormat="1" x14ac:dyDescent="0.25">
      <c r="A107" s="5" t="s">
        <v>189</v>
      </c>
      <c r="B107" s="5" t="s">
        <v>38</v>
      </c>
      <c r="C107" s="5" t="s">
        <v>68</v>
      </c>
      <c r="D107" s="11" t="s">
        <v>69</v>
      </c>
      <c r="E107" s="5" t="s">
        <v>70</v>
      </c>
      <c r="F107" s="6">
        <v>1</v>
      </c>
      <c r="G107" s="6"/>
      <c r="H107" s="6">
        <f t="shared" si="27"/>
        <v>0</v>
      </c>
      <c r="I107" s="6"/>
      <c r="J107" s="6">
        <f t="shared" si="28"/>
        <v>0</v>
      </c>
      <c r="K107" s="6">
        <f t="shared" si="29"/>
        <v>0</v>
      </c>
    </row>
    <row r="108" spans="1:11" s="39" customFormat="1" ht="45" x14ac:dyDescent="0.25">
      <c r="A108" s="5" t="s">
        <v>190</v>
      </c>
      <c r="B108" s="5" t="s">
        <v>38</v>
      </c>
      <c r="C108" s="5" t="s">
        <v>71</v>
      </c>
      <c r="D108" s="11" t="s">
        <v>72</v>
      </c>
      <c r="E108" s="5" t="s">
        <v>39</v>
      </c>
      <c r="F108" s="6">
        <v>1</v>
      </c>
      <c r="G108" s="6"/>
      <c r="H108" s="6">
        <f t="shared" si="27"/>
        <v>0</v>
      </c>
      <c r="I108" s="6"/>
      <c r="J108" s="6">
        <f t="shared" si="28"/>
        <v>0</v>
      </c>
      <c r="K108" s="6">
        <f t="shared" si="29"/>
        <v>0</v>
      </c>
    </row>
    <row r="109" spans="1:11" s="39" customFormat="1" ht="30" x14ac:dyDescent="0.25">
      <c r="A109" s="5" t="s">
        <v>191</v>
      </c>
      <c r="B109" s="5" t="s">
        <v>38</v>
      </c>
      <c r="C109" s="5" t="s">
        <v>73</v>
      </c>
      <c r="D109" s="11" t="s">
        <v>74</v>
      </c>
      <c r="E109" s="5" t="s">
        <v>39</v>
      </c>
      <c r="F109" s="6">
        <v>8</v>
      </c>
      <c r="G109" s="6"/>
      <c r="H109" s="6">
        <f t="shared" si="27"/>
        <v>0</v>
      </c>
      <c r="I109" s="6"/>
      <c r="J109" s="6">
        <f t="shared" si="28"/>
        <v>0</v>
      </c>
      <c r="K109" s="6">
        <f t="shared" si="29"/>
        <v>0</v>
      </c>
    </row>
    <row r="110" spans="1:11" s="39" customFormat="1" x14ac:dyDescent="0.25">
      <c r="A110" s="5" t="s">
        <v>192</v>
      </c>
      <c r="B110" s="5" t="s">
        <v>7</v>
      </c>
      <c r="C110" s="5" t="s">
        <v>75</v>
      </c>
      <c r="D110" s="11" t="s">
        <v>76</v>
      </c>
      <c r="E110" s="5" t="s">
        <v>77</v>
      </c>
      <c r="F110" s="6">
        <v>8</v>
      </c>
      <c r="G110" s="6"/>
      <c r="H110" s="6">
        <f t="shared" si="27"/>
        <v>0</v>
      </c>
      <c r="I110" s="6"/>
      <c r="J110" s="6">
        <f t="shared" si="28"/>
        <v>0</v>
      </c>
      <c r="K110" s="6">
        <f t="shared" si="29"/>
        <v>0</v>
      </c>
    </row>
    <row r="111" spans="1:11" s="7" customFormat="1" x14ac:dyDescent="0.25">
      <c r="A111" s="5" t="s">
        <v>193</v>
      </c>
      <c r="B111" s="5" t="s">
        <v>7</v>
      </c>
      <c r="C111" s="5" t="s">
        <v>78</v>
      </c>
      <c r="D111" s="11" t="s">
        <v>79</v>
      </c>
      <c r="E111" s="5" t="s">
        <v>77</v>
      </c>
      <c r="F111" s="6">
        <v>4</v>
      </c>
      <c r="G111" s="6"/>
      <c r="H111" s="6">
        <f t="shared" si="27"/>
        <v>0</v>
      </c>
      <c r="I111" s="6"/>
      <c r="J111" s="6">
        <f t="shared" si="28"/>
        <v>0</v>
      </c>
      <c r="K111" s="6">
        <f t="shared" si="29"/>
        <v>0</v>
      </c>
    </row>
    <row r="112" spans="1:11" s="7" customFormat="1" ht="45" x14ac:dyDescent="0.25">
      <c r="A112" s="5" t="s">
        <v>194</v>
      </c>
      <c r="B112" s="5" t="s">
        <v>7</v>
      </c>
      <c r="C112" s="5" t="s">
        <v>109</v>
      </c>
      <c r="D112" s="11" t="s">
        <v>110</v>
      </c>
      <c r="E112" s="5" t="s">
        <v>8</v>
      </c>
      <c r="F112" s="6">
        <v>0.8</v>
      </c>
      <c r="G112" s="6"/>
      <c r="H112" s="6">
        <f t="shared" si="27"/>
        <v>0</v>
      </c>
      <c r="I112" s="6"/>
      <c r="J112" s="6">
        <f t="shared" si="28"/>
        <v>0</v>
      </c>
      <c r="K112" s="6">
        <f t="shared" si="29"/>
        <v>0</v>
      </c>
    </row>
    <row r="113" spans="1:11" s="39" customFormat="1" ht="30" x14ac:dyDescent="0.25">
      <c r="A113" s="5" t="s">
        <v>195</v>
      </c>
      <c r="B113" s="5" t="s">
        <v>7</v>
      </c>
      <c r="C113" s="5" t="s">
        <v>33</v>
      </c>
      <c r="D113" s="11" t="s">
        <v>34</v>
      </c>
      <c r="E113" s="5" t="s">
        <v>32</v>
      </c>
      <c r="F113" s="6">
        <v>1.48</v>
      </c>
      <c r="G113" s="6"/>
      <c r="H113" s="6">
        <f t="shared" si="27"/>
        <v>0</v>
      </c>
      <c r="I113" s="6"/>
      <c r="J113" s="6">
        <f t="shared" si="28"/>
        <v>0</v>
      </c>
      <c r="K113" s="6">
        <f t="shared" si="29"/>
        <v>0</v>
      </c>
    </row>
    <row r="114" spans="1:11" s="39" customFormat="1" ht="30" x14ac:dyDescent="0.25">
      <c r="A114" s="5" t="s">
        <v>196</v>
      </c>
      <c r="B114" s="5" t="s">
        <v>7</v>
      </c>
      <c r="C114" s="5" t="s">
        <v>35</v>
      </c>
      <c r="D114" s="11" t="s">
        <v>36</v>
      </c>
      <c r="E114" s="5" t="s">
        <v>9</v>
      </c>
      <c r="F114" s="6">
        <v>0.15</v>
      </c>
      <c r="G114" s="6"/>
      <c r="H114" s="6">
        <f t="shared" si="27"/>
        <v>0</v>
      </c>
      <c r="I114" s="6"/>
      <c r="J114" s="6">
        <f t="shared" si="28"/>
        <v>0</v>
      </c>
      <c r="K114" s="6">
        <f t="shared" si="29"/>
        <v>0</v>
      </c>
    </row>
    <row r="115" spans="1:11" s="39" customFormat="1" x14ac:dyDescent="0.25">
      <c r="A115" s="59"/>
      <c r="B115" s="60"/>
      <c r="C115" s="61"/>
      <c r="D115" s="49" t="s">
        <v>119</v>
      </c>
      <c r="E115" s="49"/>
      <c r="F115" s="49"/>
      <c r="G115" s="50">
        <f>SUM(H103:H114)</f>
        <v>0</v>
      </c>
      <c r="H115" s="51"/>
      <c r="I115" s="50">
        <f>SUM(J103:J114)</f>
        <v>0</v>
      </c>
      <c r="J115" s="51"/>
      <c r="K115" s="14">
        <f>SUM(K103:K114)</f>
        <v>0</v>
      </c>
    </row>
    <row r="116" spans="1:11" s="39" customFormat="1" x14ac:dyDescent="0.25">
      <c r="A116" s="52" t="s">
        <v>197</v>
      </c>
      <c r="B116" s="53"/>
      <c r="C116" s="54"/>
      <c r="D116" s="31" t="s">
        <v>121</v>
      </c>
      <c r="E116" s="40"/>
      <c r="F116" s="32"/>
      <c r="G116" s="32"/>
      <c r="H116" s="32"/>
      <c r="I116" s="32"/>
      <c r="J116" s="32"/>
      <c r="K116" s="33"/>
    </row>
    <row r="117" spans="1:11" s="39" customFormat="1" ht="45" x14ac:dyDescent="0.25">
      <c r="A117" s="5" t="s">
        <v>198</v>
      </c>
      <c r="B117" s="5" t="s">
        <v>38</v>
      </c>
      <c r="C117" s="5" t="s">
        <v>94</v>
      </c>
      <c r="D117" s="11" t="s">
        <v>95</v>
      </c>
      <c r="E117" s="5" t="s">
        <v>39</v>
      </c>
      <c r="F117" s="6">
        <v>1</v>
      </c>
      <c r="G117" s="6"/>
      <c r="H117" s="6">
        <f t="shared" ref="H117:H124" si="30">G117*F117</f>
        <v>0</v>
      </c>
      <c r="I117" s="6"/>
      <c r="J117" s="6">
        <f t="shared" ref="J117:J124" si="31">I117*F117</f>
        <v>0</v>
      </c>
      <c r="K117" s="6">
        <f t="shared" ref="K117:K124" si="32">J117+H117</f>
        <v>0</v>
      </c>
    </row>
    <row r="118" spans="1:11" s="39" customFormat="1" x14ac:dyDescent="0.25">
      <c r="A118" s="5" t="s">
        <v>199</v>
      </c>
      <c r="B118" s="5" t="s">
        <v>38</v>
      </c>
      <c r="C118" s="5" t="s">
        <v>96</v>
      </c>
      <c r="D118" s="11" t="s">
        <v>97</v>
      </c>
      <c r="E118" s="5" t="s">
        <v>39</v>
      </c>
      <c r="F118" s="6">
        <v>2</v>
      </c>
      <c r="G118" s="6"/>
      <c r="H118" s="6">
        <f t="shared" si="30"/>
        <v>0</v>
      </c>
      <c r="I118" s="6"/>
      <c r="J118" s="6">
        <f t="shared" si="31"/>
        <v>0</v>
      </c>
      <c r="K118" s="6">
        <f t="shared" si="32"/>
        <v>0</v>
      </c>
    </row>
    <row r="119" spans="1:11" s="39" customFormat="1" ht="30" x14ac:dyDescent="0.25">
      <c r="A119" s="5" t="s">
        <v>200</v>
      </c>
      <c r="B119" s="5" t="s">
        <v>38</v>
      </c>
      <c r="C119" s="5" t="s">
        <v>111</v>
      </c>
      <c r="D119" s="11" t="s">
        <v>112</v>
      </c>
      <c r="E119" s="5" t="s">
        <v>39</v>
      </c>
      <c r="F119" s="6">
        <v>1</v>
      </c>
      <c r="G119" s="6"/>
      <c r="H119" s="6">
        <f t="shared" si="30"/>
        <v>0</v>
      </c>
      <c r="I119" s="6"/>
      <c r="J119" s="6">
        <f t="shared" si="31"/>
        <v>0</v>
      </c>
      <c r="K119" s="6">
        <f t="shared" si="32"/>
        <v>0</v>
      </c>
    </row>
    <row r="120" spans="1:11" s="39" customFormat="1" x14ac:dyDescent="0.25">
      <c r="A120" s="5" t="s">
        <v>201</v>
      </c>
      <c r="B120" s="5" t="s">
        <v>38</v>
      </c>
      <c r="C120" s="5" t="s">
        <v>113</v>
      </c>
      <c r="D120" s="11" t="s">
        <v>114</v>
      </c>
      <c r="E120" s="5" t="s">
        <v>60</v>
      </c>
      <c r="F120" s="6">
        <v>90</v>
      </c>
      <c r="G120" s="6"/>
      <c r="H120" s="6">
        <f t="shared" si="30"/>
        <v>0</v>
      </c>
      <c r="I120" s="6"/>
      <c r="J120" s="6">
        <f t="shared" si="31"/>
        <v>0</v>
      </c>
      <c r="K120" s="6">
        <f t="shared" si="32"/>
        <v>0</v>
      </c>
    </row>
    <row r="121" spans="1:11" s="39" customFormat="1" ht="30" x14ac:dyDescent="0.25">
      <c r="A121" s="5" t="s">
        <v>202</v>
      </c>
      <c r="B121" s="5" t="s">
        <v>7</v>
      </c>
      <c r="C121" s="5" t="s">
        <v>115</v>
      </c>
      <c r="D121" s="11" t="s">
        <v>116</v>
      </c>
      <c r="E121" s="5" t="s">
        <v>37</v>
      </c>
      <c r="F121" s="6">
        <v>1</v>
      </c>
      <c r="G121" s="6"/>
      <c r="H121" s="6">
        <f t="shared" si="30"/>
        <v>0</v>
      </c>
      <c r="I121" s="6"/>
      <c r="J121" s="6">
        <f t="shared" si="31"/>
        <v>0</v>
      </c>
      <c r="K121" s="6">
        <f t="shared" si="32"/>
        <v>0</v>
      </c>
    </row>
    <row r="122" spans="1:11" s="39" customFormat="1" ht="30" x14ac:dyDescent="0.25">
      <c r="A122" s="5" t="s">
        <v>203</v>
      </c>
      <c r="B122" s="5" t="s">
        <v>38</v>
      </c>
      <c r="C122" s="5" t="s">
        <v>98</v>
      </c>
      <c r="D122" s="11" t="s">
        <v>99</v>
      </c>
      <c r="E122" s="5" t="s">
        <v>63</v>
      </c>
      <c r="F122" s="6">
        <v>1</v>
      </c>
      <c r="G122" s="6"/>
      <c r="H122" s="6">
        <f t="shared" si="30"/>
        <v>0</v>
      </c>
      <c r="I122" s="6"/>
      <c r="J122" s="6">
        <f t="shared" si="31"/>
        <v>0</v>
      </c>
      <c r="K122" s="6">
        <f t="shared" si="32"/>
        <v>0</v>
      </c>
    </row>
    <row r="123" spans="1:11" s="39" customFormat="1" x14ac:dyDescent="0.25">
      <c r="A123" s="5" t="s">
        <v>204</v>
      </c>
      <c r="B123" s="5" t="s">
        <v>38</v>
      </c>
      <c r="C123" s="5" t="s">
        <v>100</v>
      </c>
      <c r="D123" s="11" t="s">
        <v>101</v>
      </c>
      <c r="E123" s="5" t="s">
        <v>102</v>
      </c>
      <c r="F123" s="6">
        <v>4</v>
      </c>
      <c r="G123" s="6"/>
      <c r="H123" s="6">
        <f t="shared" si="30"/>
        <v>0</v>
      </c>
      <c r="I123" s="6"/>
      <c r="J123" s="6">
        <f t="shared" si="31"/>
        <v>0</v>
      </c>
      <c r="K123" s="6">
        <f t="shared" si="32"/>
        <v>0</v>
      </c>
    </row>
    <row r="124" spans="1:11" s="39" customFormat="1" x14ac:dyDescent="0.25">
      <c r="A124" s="5" t="s">
        <v>205</v>
      </c>
      <c r="B124" s="5" t="s">
        <v>38</v>
      </c>
      <c r="C124" s="5" t="s">
        <v>103</v>
      </c>
      <c r="D124" s="11" t="s">
        <v>104</v>
      </c>
      <c r="E124" s="5" t="s">
        <v>102</v>
      </c>
      <c r="F124" s="6">
        <v>4</v>
      </c>
      <c r="G124" s="6"/>
      <c r="H124" s="6">
        <f t="shared" si="30"/>
        <v>0</v>
      </c>
      <c r="I124" s="6"/>
      <c r="J124" s="6">
        <f t="shared" si="31"/>
        <v>0</v>
      </c>
      <c r="K124" s="6">
        <f t="shared" si="32"/>
        <v>0</v>
      </c>
    </row>
    <row r="125" spans="1:11" s="39" customFormat="1" x14ac:dyDescent="0.25">
      <c r="A125" s="59"/>
      <c r="B125" s="60"/>
      <c r="C125" s="61"/>
      <c r="D125" s="49" t="s">
        <v>122</v>
      </c>
      <c r="E125" s="49"/>
      <c r="F125" s="49"/>
      <c r="G125" s="50">
        <f>SUM(H117:H124)</f>
        <v>0</v>
      </c>
      <c r="H125" s="51"/>
      <c r="I125" s="50">
        <f>SUM(J117:J124)</f>
        <v>0</v>
      </c>
      <c r="J125" s="51"/>
      <c r="K125" s="14">
        <f>SUM(K117:K124)</f>
        <v>0</v>
      </c>
    </row>
    <row r="126" spans="1:11" s="39" customFormat="1" x14ac:dyDescent="0.25">
      <c r="A126" s="52" t="s">
        <v>206</v>
      </c>
      <c r="B126" s="53"/>
      <c r="C126" s="54"/>
      <c r="D126" s="31" t="s">
        <v>123</v>
      </c>
      <c r="E126" s="40"/>
      <c r="F126" s="32"/>
      <c r="G126" s="32"/>
      <c r="H126" s="32"/>
      <c r="I126" s="32"/>
      <c r="J126" s="32"/>
      <c r="K126" s="33"/>
    </row>
    <row r="127" spans="1:11" s="39" customFormat="1" x14ac:dyDescent="0.25">
      <c r="A127" s="5" t="s">
        <v>207</v>
      </c>
      <c r="B127" s="5" t="s">
        <v>87</v>
      </c>
      <c r="C127" s="5" t="s">
        <v>88</v>
      </c>
      <c r="D127" s="11" t="s">
        <v>89</v>
      </c>
      <c r="E127" s="5" t="s">
        <v>40</v>
      </c>
      <c r="F127" s="6">
        <v>1</v>
      </c>
      <c r="G127" s="6"/>
      <c r="H127" s="6">
        <f t="shared" ref="H127:H129" si="33">G127*F127</f>
        <v>0</v>
      </c>
      <c r="I127" s="6"/>
      <c r="J127" s="6">
        <f t="shared" ref="J127:J129" si="34">I127*F127</f>
        <v>0</v>
      </c>
      <c r="K127" s="6">
        <f t="shared" ref="K127:K129" si="35">J127+H127</f>
        <v>0</v>
      </c>
    </row>
    <row r="128" spans="1:11" s="7" customFormat="1" x14ac:dyDescent="0.25">
      <c r="A128" s="5" t="s">
        <v>208</v>
      </c>
      <c r="B128" s="5" t="s">
        <v>87</v>
      </c>
      <c r="C128" s="5" t="s">
        <v>90</v>
      </c>
      <c r="D128" s="11" t="s">
        <v>91</v>
      </c>
      <c r="E128" s="5" t="s">
        <v>40</v>
      </c>
      <c r="F128" s="6">
        <v>1</v>
      </c>
      <c r="G128" s="6"/>
      <c r="H128" s="6">
        <f t="shared" si="33"/>
        <v>0</v>
      </c>
      <c r="I128" s="6"/>
      <c r="J128" s="6">
        <f t="shared" si="34"/>
        <v>0</v>
      </c>
      <c r="K128" s="6">
        <f t="shared" si="35"/>
        <v>0</v>
      </c>
    </row>
    <row r="129" spans="1:11" s="7" customFormat="1" x14ac:dyDescent="0.25">
      <c r="A129" s="5" t="s">
        <v>209</v>
      </c>
      <c r="B129" s="5" t="s">
        <v>87</v>
      </c>
      <c r="C129" s="5" t="s">
        <v>92</v>
      </c>
      <c r="D129" s="11" t="s">
        <v>93</v>
      </c>
      <c r="E129" s="5" t="s">
        <v>40</v>
      </c>
      <c r="F129" s="6">
        <v>1</v>
      </c>
      <c r="G129" s="6"/>
      <c r="H129" s="6">
        <f t="shared" si="33"/>
        <v>0</v>
      </c>
      <c r="I129" s="6"/>
      <c r="J129" s="6">
        <f t="shared" si="34"/>
        <v>0</v>
      </c>
      <c r="K129" s="6">
        <f t="shared" si="35"/>
        <v>0</v>
      </c>
    </row>
    <row r="130" spans="1:11" s="39" customFormat="1" x14ac:dyDescent="0.25">
      <c r="A130" s="46"/>
      <c r="B130" s="47"/>
      <c r="C130" s="48"/>
      <c r="D130" s="49" t="s">
        <v>124</v>
      </c>
      <c r="E130" s="49"/>
      <c r="F130" s="49"/>
      <c r="G130" s="50">
        <f>SUM(H127:H129)</f>
        <v>0</v>
      </c>
      <c r="H130" s="51"/>
      <c r="I130" s="50">
        <f>SUM(J127:J129)</f>
        <v>0</v>
      </c>
      <c r="J130" s="51"/>
      <c r="K130" s="14">
        <f>SUM(K127:K129)</f>
        <v>0</v>
      </c>
    </row>
    <row r="131" spans="1:11" s="39" customFormat="1" x14ac:dyDescent="0.25">
      <c r="A131" s="36"/>
      <c r="B131" s="37"/>
      <c r="C131" s="38"/>
      <c r="D131" s="41" t="s">
        <v>210</v>
      </c>
      <c r="E131" s="42"/>
      <c r="F131" s="42"/>
      <c r="G131" s="50">
        <f>G130+G125+G115</f>
        <v>0</v>
      </c>
      <c r="H131" s="51"/>
      <c r="I131" s="50">
        <f>I130+I125+I115</f>
        <v>0</v>
      </c>
      <c r="J131" s="51"/>
      <c r="K131" s="14">
        <f>K130+K125+K115</f>
        <v>0</v>
      </c>
    </row>
    <row r="132" spans="1:11" customFormat="1" x14ac:dyDescent="0.25"/>
    <row r="133" spans="1:11" s="39" customFormat="1" x14ac:dyDescent="0.25">
      <c r="A133" s="52" t="s">
        <v>211</v>
      </c>
      <c r="B133" s="53"/>
      <c r="C133" s="54"/>
      <c r="D133" s="55" t="s">
        <v>319</v>
      </c>
      <c r="E133" s="56"/>
      <c r="F133" s="56"/>
      <c r="G133" s="56"/>
      <c r="H133" s="56"/>
      <c r="I133" s="56"/>
      <c r="J133" s="56"/>
      <c r="K133" s="57"/>
    </row>
    <row r="134" spans="1:11" s="39" customFormat="1" x14ac:dyDescent="0.25">
      <c r="A134" s="52" t="s">
        <v>212</v>
      </c>
      <c r="B134" s="53"/>
      <c r="C134" s="54"/>
      <c r="D134" s="31" t="s">
        <v>121</v>
      </c>
      <c r="E134" s="40"/>
      <c r="F134" s="32"/>
      <c r="G134" s="32"/>
      <c r="H134" s="32"/>
      <c r="I134" s="32"/>
      <c r="J134" s="32"/>
      <c r="K134" s="33"/>
    </row>
    <row r="135" spans="1:11" s="39" customFormat="1" ht="30" x14ac:dyDescent="0.25">
      <c r="A135" s="5" t="s">
        <v>213</v>
      </c>
      <c r="B135" s="5" t="s">
        <v>38</v>
      </c>
      <c r="C135" s="5" t="s">
        <v>98</v>
      </c>
      <c r="D135" s="11" t="s">
        <v>99</v>
      </c>
      <c r="E135" s="5" t="s">
        <v>63</v>
      </c>
      <c r="F135" s="6">
        <v>1</v>
      </c>
      <c r="G135" s="6"/>
      <c r="H135" s="6">
        <f t="shared" ref="H135" si="36">G135*F135</f>
        <v>0</v>
      </c>
      <c r="I135" s="6"/>
      <c r="J135" s="6">
        <f t="shared" ref="J135" si="37">I135*F135</f>
        <v>0</v>
      </c>
      <c r="K135" s="6">
        <f t="shared" ref="K135" si="38">J135+H135</f>
        <v>0</v>
      </c>
    </row>
    <row r="136" spans="1:11" s="39" customFormat="1" x14ac:dyDescent="0.25">
      <c r="A136" s="59"/>
      <c r="B136" s="60"/>
      <c r="C136" s="61"/>
      <c r="D136" s="49" t="s">
        <v>122</v>
      </c>
      <c r="E136" s="49"/>
      <c r="F136" s="49"/>
      <c r="G136" s="50">
        <f>SUM(H135:H135)</f>
        <v>0</v>
      </c>
      <c r="H136" s="51"/>
      <c r="I136" s="50">
        <f>SUM(J135:J135)</f>
        <v>0</v>
      </c>
      <c r="J136" s="51"/>
      <c r="K136" s="14">
        <f>SUM(K135:K135)</f>
        <v>0</v>
      </c>
    </row>
    <row r="137" spans="1:11" s="39" customFormat="1" x14ac:dyDescent="0.25">
      <c r="A137" s="52" t="s">
        <v>214</v>
      </c>
      <c r="B137" s="53"/>
      <c r="C137" s="54"/>
      <c r="D137" s="31" t="s">
        <v>123</v>
      </c>
      <c r="E137" s="40"/>
      <c r="F137" s="32"/>
      <c r="G137" s="32"/>
      <c r="H137" s="32"/>
      <c r="I137" s="32"/>
      <c r="J137" s="32"/>
      <c r="K137" s="33"/>
    </row>
    <row r="138" spans="1:11" s="39" customFormat="1" x14ac:dyDescent="0.25">
      <c r="A138" s="5" t="s">
        <v>215</v>
      </c>
      <c r="B138" s="5" t="s">
        <v>87</v>
      </c>
      <c r="C138" s="5" t="s">
        <v>88</v>
      </c>
      <c r="D138" s="11" t="s">
        <v>89</v>
      </c>
      <c r="E138" s="5" t="s">
        <v>40</v>
      </c>
      <c r="F138" s="6">
        <v>1</v>
      </c>
      <c r="G138" s="6"/>
      <c r="H138" s="6">
        <f t="shared" ref="H138:H140" si="39">G138*F138</f>
        <v>0</v>
      </c>
      <c r="I138" s="6"/>
      <c r="J138" s="6">
        <f t="shared" ref="J138:J140" si="40">I138*F138</f>
        <v>0</v>
      </c>
      <c r="K138" s="6">
        <f t="shared" ref="K138:K140" si="41">J138+H138</f>
        <v>0</v>
      </c>
    </row>
    <row r="139" spans="1:11" s="39" customFormat="1" x14ac:dyDescent="0.25">
      <c r="A139" s="5" t="s">
        <v>216</v>
      </c>
      <c r="B139" s="5" t="s">
        <v>87</v>
      </c>
      <c r="C139" s="5" t="s">
        <v>90</v>
      </c>
      <c r="D139" s="11" t="s">
        <v>91</v>
      </c>
      <c r="E139" s="5" t="s">
        <v>40</v>
      </c>
      <c r="F139" s="6">
        <v>1</v>
      </c>
      <c r="G139" s="6"/>
      <c r="H139" s="6">
        <f t="shared" si="39"/>
        <v>0</v>
      </c>
      <c r="I139" s="6"/>
      <c r="J139" s="6">
        <f t="shared" si="40"/>
        <v>0</v>
      </c>
      <c r="K139" s="6">
        <f t="shared" si="41"/>
        <v>0</v>
      </c>
    </row>
    <row r="140" spans="1:11" s="39" customFormat="1" x14ac:dyDescent="0.25">
      <c r="A140" s="5" t="s">
        <v>217</v>
      </c>
      <c r="B140" s="5" t="s">
        <v>87</v>
      </c>
      <c r="C140" s="5" t="s">
        <v>92</v>
      </c>
      <c r="D140" s="11" t="s">
        <v>93</v>
      </c>
      <c r="E140" s="5" t="s">
        <v>40</v>
      </c>
      <c r="F140" s="6">
        <v>1</v>
      </c>
      <c r="G140" s="6"/>
      <c r="H140" s="6">
        <f t="shared" si="39"/>
        <v>0</v>
      </c>
      <c r="I140" s="6"/>
      <c r="J140" s="6">
        <f t="shared" si="40"/>
        <v>0</v>
      </c>
      <c r="K140" s="6">
        <f t="shared" si="41"/>
        <v>0</v>
      </c>
    </row>
    <row r="141" spans="1:11" s="39" customFormat="1" x14ac:dyDescent="0.25">
      <c r="A141" s="46"/>
      <c r="B141" s="47"/>
      <c r="C141" s="48"/>
      <c r="D141" s="49" t="s">
        <v>124</v>
      </c>
      <c r="E141" s="49"/>
      <c r="F141" s="49"/>
      <c r="G141" s="50">
        <f>SUM(H138:H140)</f>
        <v>0</v>
      </c>
      <c r="H141" s="51"/>
      <c r="I141" s="50">
        <f>SUM(J138:J140)</f>
        <v>0</v>
      </c>
      <c r="J141" s="51"/>
      <c r="K141" s="14">
        <f>SUM(K138:K140)</f>
        <v>0</v>
      </c>
    </row>
    <row r="142" spans="1:11" s="39" customFormat="1" x14ac:dyDescent="0.25">
      <c r="A142" s="36"/>
      <c r="B142" s="37"/>
      <c r="C142" s="38"/>
      <c r="D142" s="41" t="s">
        <v>327</v>
      </c>
      <c r="E142" s="42"/>
      <c r="F142" s="42"/>
      <c r="G142" s="50">
        <f>G141+G136</f>
        <v>0</v>
      </c>
      <c r="H142" s="51"/>
      <c r="I142" s="50">
        <f>I141+I136</f>
        <v>0</v>
      </c>
      <c r="J142" s="51"/>
      <c r="K142" s="14">
        <f>K141+K136</f>
        <v>0</v>
      </c>
    </row>
    <row r="143" spans="1:11" customFormat="1" x14ac:dyDescent="0.25"/>
    <row r="144" spans="1:11" s="39" customFormat="1" x14ac:dyDescent="0.25">
      <c r="A144" s="52" t="s">
        <v>219</v>
      </c>
      <c r="B144" s="53"/>
      <c r="C144" s="54"/>
      <c r="D144" s="55" t="s">
        <v>218</v>
      </c>
      <c r="E144" s="56"/>
      <c r="F144" s="56"/>
      <c r="G144" s="56"/>
      <c r="H144" s="56"/>
      <c r="I144" s="56"/>
      <c r="J144" s="56"/>
      <c r="K144" s="57"/>
    </row>
    <row r="145" spans="1:11" s="39" customFormat="1" x14ac:dyDescent="0.25">
      <c r="A145" s="52" t="s">
        <v>220</v>
      </c>
      <c r="B145" s="53"/>
      <c r="C145" s="54"/>
      <c r="D145" s="31" t="s">
        <v>57</v>
      </c>
      <c r="E145" s="40"/>
      <c r="F145" s="32"/>
      <c r="G145" s="32"/>
      <c r="H145" s="32"/>
      <c r="I145" s="32"/>
      <c r="J145" s="32"/>
      <c r="K145" s="33"/>
    </row>
    <row r="146" spans="1:11" s="39" customFormat="1" ht="45" x14ac:dyDescent="0.25">
      <c r="A146" s="5" t="s">
        <v>221</v>
      </c>
      <c r="B146" s="5" t="s">
        <v>7</v>
      </c>
      <c r="C146" s="5" t="s">
        <v>109</v>
      </c>
      <c r="D146" s="11" t="s">
        <v>110</v>
      </c>
      <c r="E146" s="5" t="s">
        <v>8</v>
      </c>
      <c r="F146" s="6">
        <v>0.8</v>
      </c>
      <c r="G146" s="6"/>
      <c r="H146" s="6">
        <f t="shared" ref="H146:H148" si="42">G146*F146</f>
        <v>0</v>
      </c>
      <c r="I146" s="6"/>
      <c r="J146" s="6">
        <f t="shared" ref="J146:J148" si="43">I146*F146</f>
        <v>0</v>
      </c>
      <c r="K146" s="6">
        <f t="shared" ref="K146:K148" si="44">J146+H146</f>
        <v>0</v>
      </c>
    </row>
    <row r="147" spans="1:11" s="39" customFormat="1" ht="30" x14ac:dyDescent="0.25">
      <c r="A147" s="5" t="s">
        <v>222</v>
      </c>
      <c r="B147" s="5" t="s">
        <v>7</v>
      </c>
      <c r="C147" s="5" t="s">
        <v>33</v>
      </c>
      <c r="D147" s="11" t="s">
        <v>34</v>
      </c>
      <c r="E147" s="5" t="s">
        <v>32</v>
      </c>
      <c r="F147" s="6">
        <v>1.48</v>
      </c>
      <c r="G147" s="6"/>
      <c r="H147" s="6">
        <f t="shared" si="42"/>
        <v>0</v>
      </c>
      <c r="I147" s="6"/>
      <c r="J147" s="6">
        <f t="shared" si="43"/>
        <v>0</v>
      </c>
      <c r="K147" s="6">
        <f t="shared" si="44"/>
        <v>0</v>
      </c>
    </row>
    <row r="148" spans="1:11" s="39" customFormat="1" ht="30" x14ac:dyDescent="0.25">
      <c r="A148" s="5" t="s">
        <v>223</v>
      </c>
      <c r="B148" s="5" t="s">
        <v>7</v>
      </c>
      <c r="C148" s="5" t="s">
        <v>35</v>
      </c>
      <c r="D148" s="11" t="s">
        <v>36</v>
      </c>
      <c r="E148" s="5" t="s">
        <v>9</v>
      </c>
      <c r="F148" s="6">
        <v>0.15</v>
      </c>
      <c r="G148" s="6"/>
      <c r="H148" s="6">
        <f t="shared" si="42"/>
        <v>0</v>
      </c>
      <c r="I148" s="6"/>
      <c r="J148" s="6">
        <f t="shared" si="43"/>
        <v>0</v>
      </c>
      <c r="K148" s="6">
        <f t="shared" si="44"/>
        <v>0</v>
      </c>
    </row>
    <row r="149" spans="1:11" s="39" customFormat="1" x14ac:dyDescent="0.25">
      <c r="A149" s="59"/>
      <c r="B149" s="60"/>
      <c r="C149" s="61"/>
      <c r="D149" s="49" t="s">
        <v>119</v>
      </c>
      <c r="E149" s="49"/>
      <c r="F149" s="49"/>
      <c r="G149" s="50">
        <f>SUM(H146:H148)</f>
        <v>0</v>
      </c>
      <c r="H149" s="51"/>
      <c r="I149" s="50">
        <f>SUM(J146:J148)</f>
        <v>0</v>
      </c>
      <c r="J149" s="51"/>
      <c r="K149" s="14">
        <f>SUM(K146:K148)</f>
        <v>0</v>
      </c>
    </row>
    <row r="150" spans="1:11" s="39" customFormat="1" x14ac:dyDescent="0.25">
      <c r="A150" s="52" t="s">
        <v>224</v>
      </c>
      <c r="B150" s="53"/>
      <c r="C150" s="54"/>
      <c r="D150" s="31" t="s">
        <v>121</v>
      </c>
      <c r="E150" s="40"/>
      <c r="F150" s="32"/>
      <c r="G150" s="32"/>
      <c r="H150" s="32"/>
      <c r="I150" s="32"/>
      <c r="J150" s="32"/>
      <c r="K150" s="33"/>
    </row>
    <row r="151" spans="1:11" s="39" customFormat="1" ht="45" x14ac:dyDescent="0.25">
      <c r="A151" s="5" t="s">
        <v>225</v>
      </c>
      <c r="B151" s="5" t="s">
        <v>38</v>
      </c>
      <c r="C151" s="5" t="s">
        <v>94</v>
      </c>
      <c r="D151" s="11" t="s">
        <v>95</v>
      </c>
      <c r="E151" s="5" t="s">
        <v>39</v>
      </c>
      <c r="F151" s="6">
        <v>1</v>
      </c>
      <c r="G151" s="6"/>
      <c r="H151" s="6">
        <f t="shared" ref="H151:H158" si="45">G151*F151</f>
        <v>0</v>
      </c>
      <c r="I151" s="6"/>
      <c r="J151" s="6">
        <f t="shared" ref="J151:J158" si="46">I151*F151</f>
        <v>0</v>
      </c>
      <c r="K151" s="6">
        <f t="shared" ref="K151:K158" si="47">J151+H151</f>
        <v>0</v>
      </c>
    </row>
    <row r="152" spans="1:11" s="39" customFormat="1" x14ac:dyDescent="0.25">
      <c r="A152" s="5" t="s">
        <v>226</v>
      </c>
      <c r="B152" s="5" t="s">
        <v>38</v>
      </c>
      <c r="C152" s="5" t="s">
        <v>96</v>
      </c>
      <c r="D152" s="11" t="s">
        <v>97</v>
      </c>
      <c r="E152" s="5" t="s">
        <v>39</v>
      </c>
      <c r="F152" s="6">
        <v>2</v>
      </c>
      <c r="G152" s="6"/>
      <c r="H152" s="6">
        <f t="shared" si="45"/>
        <v>0</v>
      </c>
      <c r="I152" s="6"/>
      <c r="J152" s="6">
        <f t="shared" si="46"/>
        <v>0</v>
      </c>
      <c r="K152" s="6">
        <f t="shared" si="47"/>
        <v>0</v>
      </c>
    </row>
    <row r="153" spans="1:11" s="39" customFormat="1" ht="30" x14ac:dyDescent="0.25">
      <c r="A153" s="5" t="s">
        <v>227</v>
      </c>
      <c r="B153" s="5" t="s">
        <v>38</v>
      </c>
      <c r="C153" s="5" t="s">
        <v>111</v>
      </c>
      <c r="D153" s="11" t="s">
        <v>112</v>
      </c>
      <c r="E153" s="5" t="s">
        <v>39</v>
      </c>
      <c r="F153" s="6">
        <v>1</v>
      </c>
      <c r="G153" s="6"/>
      <c r="H153" s="6">
        <f t="shared" si="45"/>
        <v>0</v>
      </c>
      <c r="I153" s="6"/>
      <c r="J153" s="6">
        <f t="shared" si="46"/>
        <v>0</v>
      </c>
      <c r="K153" s="6">
        <f t="shared" si="47"/>
        <v>0</v>
      </c>
    </row>
    <row r="154" spans="1:11" s="39" customFormat="1" x14ac:dyDescent="0.25">
      <c r="A154" s="5" t="s">
        <v>228</v>
      </c>
      <c r="B154" s="5" t="s">
        <v>38</v>
      </c>
      <c r="C154" s="5" t="s">
        <v>113</v>
      </c>
      <c r="D154" s="11" t="s">
        <v>114</v>
      </c>
      <c r="E154" s="5" t="s">
        <v>60</v>
      </c>
      <c r="F154" s="6">
        <v>90</v>
      </c>
      <c r="G154" s="6"/>
      <c r="H154" s="6">
        <f t="shared" si="45"/>
        <v>0</v>
      </c>
      <c r="I154" s="6"/>
      <c r="J154" s="6">
        <f t="shared" si="46"/>
        <v>0</v>
      </c>
      <c r="K154" s="6">
        <f t="shared" si="47"/>
        <v>0</v>
      </c>
    </row>
    <row r="155" spans="1:11" s="39" customFormat="1" ht="30" x14ac:dyDescent="0.25">
      <c r="A155" s="5" t="s">
        <v>229</v>
      </c>
      <c r="B155" s="5" t="s">
        <v>7</v>
      </c>
      <c r="C155" s="5" t="s">
        <v>115</v>
      </c>
      <c r="D155" s="11" t="s">
        <v>116</v>
      </c>
      <c r="E155" s="5" t="s">
        <v>37</v>
      </c>
      <c r="F155" s="6">
        <v>1</v>
      </c>
      <c r="G155" s="6"/>
      <c r="H155" s="6">
        <f t="shared" si="45"/>
        <v>0</v>
      </c>
      <c r="I155" s="6"/>
      <c r="J155" s="6">
        <f t="shared" si="46"/>
        <v>0</v>
      </c>
      <c r="K155" s="6">
        <f t="shared" si="47"/>
        <v>0</v>
      </c>
    </row>
    <row r="156" spans="1:11" s="39" customFormat="1" ht="30" x14ac:dyDescent="0.25">
      <c r="A156" s="5" t="s">
        <v>230</v>
      </c>
      <c r="B156" s="5" t="s">
        <v>38</v>
      </c>
      <c r="C156" s="5" t="s">
        <v>98</v>
      </c>
      <c r="D156" s="11" t="s">
        <v>99</v>
      </c>
      <c r="E156" s="5" t="s">
        <v>63</v>
      </c>
      <c r="F156" s="6">
        <v>1</v>
      </c>
      <c r="G156" s="6"/>
      <c r="H156" s="6">
        <f t="shared" si="45"/>
        <v>0</v>
      </c>
      <c r="I156" s="6"/>
      <c r="J156" s="6">
        <f t="shared" si="46"/>
        <v>0</v>
      </c>
      <c r="K156" s="6">
        <f t="shared" si="47"/>
        <v>0</v>
      </c>
    </row>
    <row r="157" spans="1:11" s="39" customFormat="1" x14ac:dyDescent="0.25">
      <c r="A157" s="5" t="s">
        <v>231</v>
      </c>
      <c r="B157" s="5" t="s">
        <v>38</v>
      </c>
      <c r="C157" s="5" t="s">
        <v>100</v>
      </c>
      <c r="D157" s="11" t="s">
        <v>101</v>
      </c>
      <c r="E157" s="5" t="s">
        <v>102</v>
      </c>
      <c r="F157" s="6">
        <v>4</v>
      </c>
      <c r="G157" s="6"/>
      <c r="H157" s="6">
        <f t="shared" si="45"/>
        <v>0</v>
      </c>
      <c r="I157" s="6"/>
      <c r="J157" s="6">
        <f t="shared" si="46"/>
        <v>0</v>
      </c>
      <c r="K157" s="6">
        <f t="shared" si="47"/>
        <v>0</v>
      </c>
    </row>
    <row r="158" spans="1:11" s="39" customFormat="1" x14ac:dyDescent="0.25">
      <c r="A158" s="5" t="s">
        <v>232</v>
      </c>
      <c r="B158" s="5" t="s">
        <v>38</v>
      </c>
      <c r="C158" s="5" t="s">
        <v>103</v>
      </c>
      <c r="D158" s="11" t="s">
        <v>104</v>
      </c>
      <c r="E158" s="5" t="s">
        <v>102</v>
      </c>
      <c r="F158" s="6">
        <v>4</v>
      </c>
      <c r="G158" s="6"/>
      <c r="H158" s="6">
        <f t="shared" si="45"/>
        <v>0</v>
      </c>
      <c r="I158" s="6"/>
      <c r="J158" s="6">
        <f t="shared" si="46"/>
        <v>0</v>
      </c>
      <c r="K158" s="6">
        <f t="shared" si="47"/>
        <v>0</v>
      </c>
    </row>
    <row r="159" spans="1:11" s="39" customFormat="1" x14ac:dyDescent="0.25">
      <c r="A159" s="59"/>
      <c r="B159" s="60"/>
      <c r="C159" s="61"/>
      <c r="D159" s="49" t="s">
        <v>122</v>
      </c>
      <c r="E159" s="49"/>
      <c r="F159" s="49"/>
      <c r="G159" s="50">
        <f>SUM(H151:H158)</f>
        <v>0</v>
      </c>
      <c r="H159" s="51"/>
      <c r="I159" s="50">
        <f>SUM(J151:J158)</f>
        <v>0</v>
      </c>
      <c r="J159" s="51"/>
      <c r="K159" s="14">
        <f>SUM(K151:K158)</f>
        <v>0</v>
      </c>
    </row>
    <row r="160" spans="1:11" s="39" customFormat="1" x14ac:dyDescent="0.25">
      <c r="A160" s="52" t="s">
        <v>233</v>
      </c>
      <c r="B160" s="53"/>
      <c r="C160" s="54"/>
      <c r="D160" s="31" t="s">
        <v>123</v>
      </c>
      <c r="E160" s="40"/>
      <c r="F160" s="32"/>
      <c r="G160" s="32"/>
      <c r="H160" s="32"/>
      <c r="I160" s="32"/>
      <c r="J160" s="32"/>
      <c r="K160" s="33"/>
    </row>
    <row r="161" spans="1:11" s="39" customFormat="1" x14ac:dyDescent="0.25">
      <c r="A161" s="5" t="s">
        <v>234</v>
      </c>
      <c r="B161" s="5" t="s">
        <v>87</v>
      </c>
      <c r="C161" s="5" t="s">
        <v>88</v>
      </c>
      <c r="D161" s="11" t="s">
        <v>89</v>
      </c>
      <c r="E161" s="5" t="s">
        <v>40</v>
      </c>
      <c r="F161" s="6">
        <v>1</v>
      </c>
      <c r="G161" s="6"/>
      <c r="H161" s="6">
        <f t="shared" ref="H161:H163" si="48">G161*F161</f>
        <v>0</v>
      </c>
      <c r="I161" s="6"/>
      <c r="J161" s="6">
        <f t="shared" ref="J161:J163" si="49">I161*F161</f>
        <v>0</v>
      </c>
      <c r="K161" s="6">
        <f t="shared" ref="K161:K163" si="50">J161+H161</f>
        <v>0</v>
      </c>
    </row>
    <row r="162" spans="1:11" s="39" customFormat="1" x14ac:dyDescent="0.25">
      <c r="A162" s="5" t="s">
        <v>235</v>
      </c>
      <c r="B162" s="5" t="s">
        <v>87</v>
      </c>
      <c r="C162" s="5" t="s">
        <v>90</v>
      </c>
      <c r="D162" s="11" t="s">
        <v>91</v>
      </c>
      <c r="E162" s="5" t="s">
        <v>40</v>
      </c>
      <c r="F162" s="6">
        <v>1</v>
      </c>
      <c r="G162" s="6"/>
      <c r="H162" s="6">
        <f t="shared" si="48"/>
        <v>0</v>
      </c>
      <c r="I162" s="6"/>
      <c r="J162" s="6">
        <f t="shared" si="49"/>
        <v>0</v>
      </c>
      <c r="K162" s="6">
        <f t="shared" si="50"/>
        <v>0</v>
      </c>
    </row>
    <row r="163" spans="1:11" s="39" customFormat="1" x14ac:dyDescent="0.25">
      <c r="A163" s="5" t="s">
        <v>236</v>
      </c>
      <c r="B163" s="5" t="s">
        <v>87</v>
      </c>
      <c r="C163" s="5" t="s">
        <v>92</v>
      </c>
      <c r="D163" s="11" t="s">
        <v>93</v>
      </c>
      <c r="E163" s="5" t="s">
        <v>40</v>
      </c>
      <c r="F163" s="6">
        <v>1</v>
      </c>
      <c r="G163" s="6"/>
      <c r="H163" s="6">
        <f t="shared" si="48"/>
        <v>0</v>
      </c>
      <c r="I163" s="6"/>
      <c r="J163" s="6">
        <f t="shared" si="49"/>
        <v>0</v>
      </c>
      <c r="K163" s="6">
        <f t="shared" si="50"/>
        <v>0</v>
      </c>
    </row>
    <row r="164" spans="1:11" s="39" customFormat="1" x14ac:dyDescent="0.25">
      <c r="A164" s="46"/>
      <c r="B164" s="47"/>
      <c r="C164" s="48"/>
      <c r="D164" s="49" t="s">
        <v>124</v>
      </c>
      <c r="E164" s="49"/>
      <c r="F164" s="49"/>
      <c r="G164" s="50">
        <f>SUM(H161:H163)</f>
        <v>0</v>
      </c>
      <c r="H164" s="51"/>
      <c r="I164" s="50">
        <f>SUM(J161:J163)</f>
        <v>0</v>
      </c>
      <c r="J164" s="51"/>
      <c r="K164" s="14">
        <f>SUM(K161:K163)</f>
        <v>0</v>
      </c>
    </row>
    <row r="165" spans="1:11" s="39" customFormat="1" x14ac:dyDescent="0.25">
      <c r="A165" s="36"/>
      <c r="B165" s="37"/>
      <c r="C165" s="38"/>
      <c r="D165" s="41" t="s">
        <v>237</v>
      </c>
      <c r="E165" s="42"/>
      <c r="F165" s="42"/>
      <c r="G165" s="50">
        <f>G164+G159+G149</f>
        <v>0</v>
      </c>
      <c r="H165" s="51"/>
      <c r="I165" s="50">
        <f>I164+I159+I149</f>
        <v>0</v>
      </c>
      <c r="J165" s="51"/>
      <c r="K165" s="14">
        <f>K164+K159+K149</f>
        <v>0</v>
      </c>
    </row>
    <row r="166" spans="1:11" customFormat="1" x14ac:dyDescent="0.25"/>
    <row r="167" spans="1:11" s="39" customFormat="1" x14ac:dyDescent="0.25">
      <c r="A167" s="52" t="s">
        <v>239</v>
      </c>
      <c r="B167" s="53"/>
      <c r="C167" s="54"/>
      <c r="D167" s="55" t="s">
        <v>238</v>
      </c>
      <c r="E167" s="56"/>
      <c r="F167" s="56"/>
      <c r="G167" s="56"/>
      <c r="H167" s="56"/>
      <c r="I167" s="56"/>
      <c r="J167" s="56"/>
      <c r="K167" s="57"/>
    </row>
    <row r="168" spans="1:11" s="39" customFormat="1" x14ac:dyDescent="0.25">
      <c r="A168" s="52" t="s">
        <v>240</v>
      </c>
      <c r="B168" s="53"/>
      <c r="C168" s="54"/>
      <c r="D168" s="31" t="s">
        <v>57</v>
      </c>
      <c r="E168" s="40"/>
      <c r="F168" s="32"/>
      <c r="G168" s="32"/>
      <c r="H168" s="32"/>
      <c r="I168" s="32"/>
      <c r="J168" s="32"/>
      <c r="K168" s="33"/>
    </row>
    <row r="169" spans="1:11" s="39" customFormat="1" ht="30" x14ac:dyDescent="0.25">
      <c r="A169" s="5" t="s">
        <v>241</v>
      </c>
      <c r="B169" s="5" t="s">
        <v>38</v>
      </c>
      <c r="C169" s="5" t="s">
        <v>58</v>
      </c>
      <c r="D169" s="11" t="s">
        <v>59</v>
      </c>
      <c r="E169" s="5" t="s">
        <v>60</v>
      </c>
      <c r="F169" s="6">
        <v>36.799999999999997</v>
      </c>
      <c r="G169" s="6"/>
      <c r="H169" s="6">
        <f>G169*F169</f>
        <v>0</v>
      </c>
      <c r="I169" s="6"/>
      <c r="J169" s="6">
        <f>I169*F169</f>
        <v>0</v>
      </c>
      <c r="K169" s="6">
        <f>J169+H169</f>
        <v>0</v>
      </c>
    </row>
    <row r="170" spans="1:11" s="39" customFormat="1" ht="30" x14ac:dyDescent="0.25">
      <c r="A170" s="5" t="s">
        <v>243</v>
      </c>
      <c r="B170" s="5" t="s">
        <v>38</v>
      </c>
      <c r="C170" s="5" t="s">
        <v>61</v>
      </c>
      <c r="D170" s="11" t="s">
        <v>62</v>
      </c>
      <c r="E170" s="5" t="s">
        <v>63</v>
      </c>
      <c r="F170" s="6">
        <v>12</v>
      </c>
      <c r="G170" s="6"/>
      <c r="H170" s="6">
        <f t="shared" ref="H170:H180" si="51">G170*F170</f>
        <v>0</v>
      </c>
      <c r="I170" s="6"/>
      <c r="J170" s="6">
        <f t="shared" ref="J170:J180" si="52">I170*F170</f>
        <v>0</v>
      </c>
      <c r="K170" s="6">
        <f t="shared" ref="K170:K180" si="53">J170+H170</f>
        <v>0</v>
      </c>
    </row>
    <row r="171" spans="1:11" s="39" customFormat="1" ht="45" x14ac:dyDescent="0.25">
      <c r="A171" s="5" t="s">
        <v>242</v>
      </c>
      <c r="B171" s="5" t="s">
        <v>7</v>
      </c>
      <c r="C171" s="5" t="s">
        <v>64</v>
      </c>
      <c r="D171" s="11" t="s">
        <v>65</v>
      </c>
      <c r="E171" s="5" t="s">
        <v>8</v>
      </c>
      <c r="F171" s="6">
        <v>2.5</v>
      </c>
      <c r="G171" s="6"/>
      <c r="H171" s="6">
        <f t="shared" si="51"/>
        <v>0</v>
      </c>
      <c r="I171" s="6"/>
      <c r="J171" s="6">
        <f t="shared" si="52"/>
        <v>0</v>
      </c>
      <c r="K171" s="6">
        <f t="shared" si="53"/>
        <v>0</v>
      </c>
    </row>
    <row r="172" spans="1:11" s="39" customFormat="1" ht="30" x14ac:dyDescent="0.25">
      <c r="A172" s="5" t="s">
        <v>244</v>
      </c>
      <c r="B172" s="5" t="s">
        <v>7</v>
      </c>
      <c r="C172" s="5" t="s">
        <v>66</v>
      </c>
      <c r="D172" s="11" t="s">
        <v>67</v>
      </c>
      <c r="E172" s="5" t="s">
        <v>9</v>
      </c>
      <c r="F172" s="6">
        <v>0.1</v>
      </c>
      <c r="G172" s="6"/>
      <c r="H172" s="6">
        <f t="shared" si="51"/>
        <v>0</v>
      </c>
      <c r="I172" s="6"/>
      <c r="J172" s="6">
        <f t="shared" si="52"/>
        <v>0</v>
      </c>
      <c r="K172" s="6">
        <f t="shared" si="53"/>
        <v>0</v>
      </c>
    </row>
    <row r="173" spans="1:11" s="39" customFormat="1" x14ac:dyDescent="0.25">
      <c r="A173" s="5" t="s">
        <v>245</v>
      </c>
      <c r="B173" s="5" t="s">
        <v>38</v>
      </c>
      <c r="C173" s="5" t="s">
        <v>68</v>
      </c>
      <c r="D173" s="11" t="s">
        <v>69</v>
      </c>
      <c r="E173" s="5" t="s">
        <v>70</v>
      </c>
      <c r="F173" s="6">
        <v>1</v>
      </c>
      <c r="G173" s="6"/>
      <c r="H173" s="6">
        <f t="shared" si="51"/>
        <v>0</v>
      </c>
      <c r="I173" s="6"/>
      <c r="J173" s="6">
        <f t="shared" si="52"/>
        <v>0</v>
      </c>
      <c r="K173" s="6">
        <f t="shared" si="53"/>
        <v>0</v>
      </c>
    </row>
    <row r="174" spans="1:11" s="39" customFormat="1" ht="45" x14ac:dyDescent="0.25">
      <c r="A174" s="5" t="s">
        <v>246</v>
      </c>
      <c r="B174" s="5" t="s">
        <v>38</v>
      </c>
      <c r="C174" s="5" t="s">
        <v>71</v>
      </c>
      <c r="D174" s="11" t="s">
        <v>72</v>
      </c>
      <c r="E174" s="5" t="s">
        <v>39</v>
      </c>
      <c r="F174" s="6">
        <v>1</v>
      </c>
      <c r="G174" s="6"/>
      <c r="H174" s="6">
        <f t="shared" si="51"/>
        <v>0</v>
      </c>
      <c r="I174" s="6"/>
      <c r="J174" s="6">
        <f t="shared" si="52"/>
        <v>0</v>
      </c>
      <c r="K174" s="6">
        <f t="shared" si="53"/>
        <v>0</v>
      </c>
    </row>
    <row r="175" spans="1:11" s="39" customFormat="1" ht="30" x14ac:dyDescent="0.25">
      <c r="A175" s="5" t="s">
        <v>247</v>
      </c>
      <c r="B175" s="5" t="s">
        <v>38</v>
      </c>
      <c r="C175" s="5" t="s">
        <v>73</v>
      </c>
      <c r="D175" s="11" t="s">
        <v>74</v>
      </c>
      <c r="E175" s="5" t="s">
        <v>39</v>
      </c>
      <c r="F175" s="6">
        <v>8</v>
      </c>
      <c r="G175" s="6"/>
      <c r="H175" s="6">
        <f t="shared" si="51"/>
        <v>0</v>
      </c>
      <c r="I175" s="6"/>
      <c r="J175" s="6">
        <f t="shared" si="52"/>
        <v>0</v>
      </c>
      <c r="K175" s="6">
        <f t="shared" si="53"/>
        <v>0</v>
      </c>
    </row>
    <row r="176" spans="1:11" s="39" customFormat="1" x14ac:dyDescent="0.25">
      <c r="A176" s="5" t="s">
        <v>248</v>
      </c>
      <c r="B176" s="5" t="s">
        <v>7</v>
      </c>
      <c r="C176" s="5" t="s">
        <v>75</v>
      </c>
      <c r="D176" s="11" t="s">
        <v>76</v>
      </c>
      <c r="E176" s="5" t="s">
        <v>77</v>
      </c>
      <c r="F176" s="6">
        <v>8</v>
      </c>
      <c r="G176" s="6"/>
      <c r="H176" s="6">
        <f t="shared" si="51"/>
        <v>0</v>
      </c>
      <c r="I176" s="6"/>
      <c r="J176" s="6">
        <f t="shared" si="52"/>
        <v>0</v>
      </c>
      <c r="K176" s="6">
        <f t="shared" si="53"/>
        <v>0</v>
      </c>
    </row>
    <row r="177" spans="1:11" s="39" customFormat="1" x14ac:dyDescent="0.25">
      <c r="A177" s="5" t="s">
        <v>249</v>
      </c>
      <c r="B177" s="5" t="s">
        <v>7</v>
      </c>
      <c r="C177" s="5" t="s">
        <v>78</v>
      </c>
      <c r="D177" s="11" t="s">
        <v>79</v>
      </c>
      <c r="E177" s="5" t="s">
        <v>77</v>
      </c>
      <c r="F177" s="6">
        <v>4</v>
      </c>
      <c r="G177" s="6"/>
      <c r="H177" s="6">
        <f t="shared" si="51"/>
        <v>0</v>
      </c>
      <c r="I177" s="6"/>
      <c r="J177" s="6">
        <f t="shared" si="52"/>
        <v>0</v>
      </c>
      <c r="K177" s="6">
        <f t="shared" si="53"/>
        <v>0</v>
      </c>
    </row>
    <row r="178" spans="1:11" s="39" customFormat="1" ht="45" x14ac:dyDescent="0.25">
      <c r="A178" s="5" t="s">
        <v>250</v>
      </c>
      <c r="B178" s="5" t="s">
        <v>7</v>
      </c>
      <c r="C178" s="5" t="s">
        <v>109</v>
      </c>
      <c r="D178" s="11" t="s">
        <v>110</v>
      </c>
      <c r="E178" s="5" t="s">
        <v>8</v>
      </c>
      <c r="F178" s="6">
        <v>0.8</v>
      </c>
      <c r="G178" s="6"/>
      <c r="H178" s="6">
        <f t="shared" si="51"/>
        <v>0</v>
      </c>
      <c r="I178" s="6"/>
      <c r="J178" s="6">
        <f t="shared" si="52"/>
        <v>0</v>
      </c>
      <c r="K178" s="6">
        <f t="shared" si="53"/>
        <v>0</v>
      </c>
    </row>
    <row r="179" spans="1:11" s="39" customFormat="1" ht="30" x14ac:dyDescent="0.25">
      <c r="A179" s="5" t="s">
        <v>251</v>
      </c>
      <c r="B179" s="5" t="s">
        <v>7</v>
      </c>
      <c r="C179" s="5" t="s">
        <v>33</v>
      </c>
      <c r="D179" s="11" t="s">
        <v>34</v>
      </c>
      <c r="E179" s="5" t="s">
        <v>32</v>
      </c>
      <c r="F179" s="6">
        <v>1.48</v>
      </c>
      <c r="G179" s="6"/>
      <c r="H179" s="6">
        <f t="shared" si="51"/>
        <v>0</v>
      </c>
      <c r="I179" s="6"/>
      <c r="J179" s="6">
        <f t="shared" si="52"/>
        <v>0</v>
      </c>
      <c r="K179" s="6">
        <f t="shared" si="53"/>
        <v>0</v>
      </c>
    </row>
    <row r="180" spans="1:11" s="39" customFormat="1" ht="30" x14ac:dyDescent="0.25">
      <c r="A180" s="5" t="s">
        <v>252</v>
      </c>
      <c r="B180" s="5" t="s">
        <v>7</v>
      </c>
      <c r="C180" s="5" t="s">
        <v>35</v>
      </c>
      <c r="D180" s="11" t="s">
        <v>36</v>
      </c>
      <c r="E180" s="5" t="s">
        <v>9</v>
      </c>
      <c r="F180" s="6">
        <v>0.15</v>
      </c>
      <c r="G180" s="6"/>
      <c r="H180" s="6">
        <f t="shared" si="51"/>
        <v>0</v>
      </c>
      <c r="I180" s="6"/>
      <c r="J180" s="6">
        <f t="shared" si="52"/>
        <v>0</v>
      </c>
      <c r="K180" s="6">
        <f t="shared" si="53"/>
        <v>0</v>
      </c>
    </row>
    <row r="181" spans="1:11" s="39" customFormat="1" x14ac:dyDescent="0.25">
      <c r="A181" s="59"/>
      <c r="B181" s="60"/>
      <c r="C181" s="61"/>
      <c r="D181" s="49" t="s">
        <v>119</v>
      </c>
      <c r="E181" s="49"/>
      <c r="F181" s="49"/>
      <c r="G181" s="50">
        <f>SUM(H169:H180)</f>
        <v>0</v>
      </c>
      <c r="H181" s="51"/>
      <c r="I181" s="50">
        <f>SUM(J169:J180)</f>
        <v>0</v>
      </c>
      <c r="J181" s="51"/>
      <c r="K181" s="14">
        <f>SUM(K169:K180)</f>
        <v>0</v>
      </c>
    </row>
    <row r="182" spans="1:11" s="39" customFormat="1" x14ac:dyDescent="0.25">
      <c r="A182" s="52" t="s">
        <v>253</v>
      </c>
      <c r="B182" s="53"/>
      <c r="C182" s="54"/>
      <c r="D182" s="31" t="s">
        <v>121</v>
      </c>
      <c r="E182" s="40"/>
      <c r="F182" s="32"/>
      <c r="G182" s="32"/>
      <c r="H182" s="32"/>
      <c r="I182" s="32"/>
      <c r="J182" s="32"/>
      <c r="K182" s="33"/>
    </row>
    <row r="183" spans="1:11" s="39" customFormat="1" ht="45" x14ac:dyDescent="0.25">
      <c r="A183" s="5" t="s">
        <v>254</v>
      </c>
      <c r="B183" s="5" t="s">
        <v>38</v>
      </c>
      <c r="C183" s="5" t="s">
        <v>94</v>
      </c>
      <c r="D183" s="11" t="s">
        <v>95</v>
      </c>
      <c r="E183" s="5" t="s">
        <v>39</v>
      </c>
      <c r="F183" s="6">
        <v>1</v>
      </c>
      <c r="G183" s="6"/>
      <c r="H183" s="6">
        <f t="shared" ref="H183:H188" si="54">G183*F183</f>
        <v>0</v>
      </c>
      <c r="I183" s="6"/>
      <c r="J183" s="6">
        <f t="shared" ref="J183:J188" si="55">I183*F183</f>
        <v>0</v>
      </c>
      <c r="K183" s="6">
        <f t="shared" ref="K183:K188" si="56">J183+H183</f>
        <v>0</v>
      </c>
    </row>
    <row r="184" spans="1:11" s="39" customFormat="1" x14ac:dyDescent="0.25">
      <c r="A184" s="5" t="s">
        <v>255</v>
      </c>
      <c r="B184" s="5" t="s">
        <v>38</v>
      </c>
      <c r="C184" s="5" t="s">
        <v>96</v>
      </c>
      <c r="D184" s="11" t="s">
        <v>97</v>
      </c>
      <c r="E184" s="5" t="s">
        <v>39</v>
      </c>
      <c r="F184" s="6">
        <v>2</v>
      </c>
      <c r="G184" s="6"/>
      <c r="H184" s="6">
        <f t="shared" si="54"/>
        <v>0</v>
      </c>
      <c r="I184" s="6"/>
      <c r="J184" s="6">
        <f t="shared" si="55"/>
        <v>0</v>
      </c>
      <c r="K184" s="6">
        <f t="shared" si="56"/>
        <v>0</v>
      </c>
    </row>
    <row r="185" spans="1:11" s="39" customFormat="1" x14ac:dyDescent="0.25">
      <c r="A185" s="5" t="s">
        <v>256</v>
      </c>
      <c r="B185" s="5" t="s">
        <v>38</v>
      </c>
      <c r="C185" s="5" t="s">
        <v>113</v>
      </c>
      <c r="D185" s="11" t="s">
        <v>114</v>
      </c>
      <c r="E185" s="5" t="s">
        <v>60</v>
      </c>
      <c r="F185" s="6">
        <v>90</v>
      </c>
      <c r="G185" s="6"/>
      <c r="H185" s="6">
        <f t="shared" si="54"/>
        <v>0</v>
      </c>
      <c r="I185" s="6"/>
      <c r="J185" s="6">
        <f t="shared" si="55"/>
        <v>0</v>
      </c>
      <c r="K185" s="6">
        <f t="shared" si="56"/>
        <v>0</v>
      </c>
    </row>
    <row r="186" spans="1:11" s="39" customFormat="1" ht="30" x14ac:dyDescent="0.25">
      <c r="A186" s="5" t="s">
        <v>257</v>
      </c>
      <c r="B186" s="5" t="s">
        <v>38</v>
      </c>
      <c r="C186" s="5" t="s">
        <v>98</v>
      </c>
      <c r="D186" s="11" t="s">
        <v>99</v>
      </c>
      <c r="E186" s="5" t="s">
        <v>63</v>
      </c>
      <c r="F186" s="6">
        <v>1</v>
      </c>
      <c r="G186" s="6"/>
      <c r="H186" s="6">
        <f t="shared" si="54"/>
        <v>0</v>
      </c>
      <c r="I186" s="6"/>
      <c r="J186" s="6">
        <f t="shared" si="55"/>
        <v>0</v>
      </c>
      <c r="K186" s="6">
        <f t="shared" si="56"/>
        <v>0</v>
      </c>
    </row>
    <row r="187" spans="1:11" s="39" customFormat="1" x14ac:dyDescent="0.25">
      <c r="A187" s="5" t="s">
        <v>258</v>
      </c>
      <c r="B187" s="5" t="s">
        <v>38</v>
      </c>
      <c r="C187" s="5" t="s">
        <v>100</v>
      </c>
      <c r="D187" s="11" t="s">
        <v>101</v>
      </c>
      <c r="E187" s="5" t="s">
        <v>102</v>
      </c>
      <c r="F187" s="6">
        <v>4</v>
      </c>
      <c r="G187" s="6"/>
      <c r="H187" s="6">
        <f t="shared" si="54"/>
        <v>0</v>
      </c>
      <c r="I187" s="6"/>
      <c r="J187" s="6">
        <f t="shared" si="55"/>
        <v>0</v>
      </c>
      <c r="K187" s="6">
        <f t="shared" si="56"/>
        <v>0</v>
      </c>
    </row>
    <row r="188" spans="1:11" s="39" customFormat="1" x14ac:dyDescent="0.25">
      <c r="A188" s="5" t="s">
        <v>259</v>
      </c>
      <c r="B188" s="5" t="s">
        <v>38</v>
      </c>
      <c r="C188" s="5" t="s">
        <v>103</v>
      </c>
      <c r="D188" s="11" t="s">
        <v>104</v>
      </c>
      <c r="E188" s="5" t="s">
        <v>102</v>
      </c>
      <c r="F188" s="6">
        <v>4</v>
      </c>
      <c r="G188" s="6"/>
      <c r="H188" s="6">
        <f t="shared" si="54"/>
        <v>0</v>
      </c>
      <c r="I188" s="6"/>
      <c r="J188" s="6">
        <f t="shared" si="55"/>
        <v>0</v>
      </c>
      <c r="K188" s="6">
        <f t="shared" si="56"/>
        <v>0</v>
      </c>
    </row>
    <row r="189" spans="1:11" s="39" customFormat="1" x14ac:dyDescent="0.25">
      <c r="A189" s="59"/>
      <c r="B189" s="60"/>
      <c r="C189" s="61"/>
      <c r="D189" s="49" t="s">
        <v>122</v>
      </c>
      <c r="E189" s="49"/>
      <c r="F189" s="49"/>
      <c r="G189" s="50">
        <f>SUM(H183:H188)</f>
        <v>0</v>
      </c>
      <c r="H189" s="51"/>
      <c r="I189" s="50">
        <f>SUM(J183:J188)</f>
        <v>0</v>
      </c>
      <c r="J189" s="51"/>
      <c r="K189" s="14">
        <f>SUM(K183:K188)</f>
        <v>0</v>
      </c>
    </row>
    <row r="190" spans="1:11" s="39" customFormat="1" x14ac:dyDescent="0.25">
      <c r="A190" s="52" t="s">
        <v>260</v>
      </c>
      <c r="B190" s="53"/>
      <c r="C190" s="54"/>
      <c r="D190" s="31" t="s">
        <v>123</v>
      </c>
      <c r="E190" s="40"/>
      <c r="F190" s="32"/>
      <c r="G190" s="32"/>
      <c r="H190" s="32"/>
      <c r="I190" s="32"/>
      <c r="J190" s="32"/>
      <c r="K190" s="33"/>
    </row>
    <row r="191" spans="1:11" s="39" customFormat="1" x14ac:dyDescent="0.25">
      <c r="A191" s="5" t="s">
        <v>261</v>
      </c>
      <c r="B191" s="5" t="s">
        <v>87</v>
      </c>
      <c r="C191" s="5" t="s">
        <v>88</v>
      </c>
      <c r="D191" s="11" t="s">
        <v>89</v>
      </c>
      <c r="E191" s="5" t="s">
        <v>40</v>
      </c>
      <c r="F191" s="6">
        <v>1</v>
      </c>
      <c r="G191" s="6"/>
      <c r="H191" s="6">
        <f t="shared" ref="H191:H193" si="57">G191*F191</f>
        <v>0</v>
      </c>
      <c r="I191" s="6"/>
      <c r="J191" s="6">
        <f t="shared" ref="J191:J193" si="58">I191*F191</f>
        <v>0</v>
      </c>
      <c r="K191" s="6">
        <f t="shared" ref="K191:K193" si="59">J191+H191</f>
        <v>0</v>
      </c>
    </row>
    <row r="192" spans="1:11" s="39" customFormat="1" x14ac:dyDescent="0.25">
      <c r="A192" s="5" t="s">
        <v>262</v>
      </c>
      <c r="B192" s="5" t="s">
        <v>87</v>
      </c>
      <c r="C192" s="5" t="s">
        <v>90</v>
      </c>
      <c r="D192" s="11" t="s">
        <v>91</v>
      </c>
      <c r="E192" s="5" t="s">
        <v>40</v>
      </c>
      <c r="F192" s="6">
        <v>1</v>
      </c>
      <c r="G192" s="6"/>
      <c r="H192" s="6">
        <f t="shared" si="57"/>
        <v>0</v>
      </c>
      <c r="I192" s="6"/>
      <c r="J192" s="6">
        <f t="shared" si="58"/>
        <v>0</v>
      </c>
      <c r="K192" s="6">
        <f t="shared" si="59"/>
        <v>0</v>
      </c>
    </row>
    <row r="193" spans="1:11" s="39" customFormat="1" x14ac:dyDescent="0.25">
      <c r="A193" s="5" t="s">
        <v>263</v>
      </c>
      <c r="B193" s="5" t="s">
        <v>87</v>
      </c>
      <c r="C193" s="5" t="s">
        <v>92</v>
      </c>
      <c r="D193" s="11" t="s">
        <v>93</v>
      </c>
      <c r="E193" s="5" t="s">
        <v>40</v>
      </c>
      <c r="F193" s="6">
        <v>1</v>
      </c>
      <c r="G193" s="6"/>
      <c r="H193" s="6">
        <f t="shared" si="57"/>
        <v>0</v>
      </c>
      <c r="I193" s="6"/>
      <c r="J193" s="6">
        <f t="shared" si="58"/>
        <v>0</v>
      </c>
      <c r="K193" s="6">
        <f t="shared" si="59"/>
        <v>0</v>
      </c>
    </row>
    <row r="194" spans="1:11" s="39" customFormat="1" x14ac:dyDescent="0.25">
      <c r="A194" s="46"/>
      <c r="B194" s="47"/>
      <c r="C194" s="48"/>
      <c r="D194" s="49" t="s">
        <v>124</v>
      </c>
      <c r="E194" s="49"/>
      <c r="F194" s="49"/>
      <c r="G194" s="50">
        <f>SUM(H191:H193)</f>
        <v>0</v>
      </c>
      <c r="H194" s="51"/>
      <c r="I194" s="50">
        <f>SUM(J191:J193)</f>
        <v>0</v>
      </c>
      <c r="J194" s="51"/>
      <c r="K194" s="14">
        <f>SUM(K191:K193)</f>
        <v>0</v>
      </c>
    </row>
    <row r="195" spans="1:11" s="39" customFormat="1" x14ac:dyDescent="0.25">
      <c r="A195" s="36"/>
      <c r="B195" s="37"/>
      <c r="C195" s="38"/>
      <c r="D195" s="41" t="s">
        <v>264</v>
      </c>
      <c r="E195" s="42"/>
      <c r="F195" s="42"/>
      <c r="G195" s="50">
        <f>G194+G189+G181</f>
        <v>0</v>
      </c>
      <c r="H195" s="51"/>
      <c r="I195" s="50">
        <f>I194+I189+I181</f>
        <v>0</v>
      </c>
      <c r="J195" s="51"/>
      <c r="K195" s="14">
        <f>K194+K189+K181</f>
        <v>0</v>
      </c>
    </row>
    <row r="196" spans="1:11" customFormat="1" x14ac:dyDescent="0.25"/>
    <row r="197" spans="1:11" s="39" customFormat="1" x14ac:dyDescent="0.25">
      <c r="A197" s="52" t="s">
        <v>266</v>
      </c>
      <c r="B197" s="53"/>
      <c r="C197" s="54"/>
      <c r="D197" s="55" t="s">
        <v>265</v>
      </c>
      <c r="E197" s="56"/>
      <c r="F197" s="56"/>
      <c r="G197" s="56"/>
      <c r="H197" s="56"/>
      <c r="I197" s="56"/>
      <c r="J197" s="56"/>
      <c r="K197" s="57"/>
    </row>
    <row r="198" spans="1:11" s="39" customFormat="1" x14ac:dyDescent="0.25">
      <c r="A198" s="52" t="s">
        <v>267</v>
      </c>
      <c r="B198" s="53"/>
      <c r="C198" s="54"/>
      <c r="D198" s="31" t="s">
        <v>57</v>
      </c>
      <c r="E198" s="40"/>
      <c r="F198" s="32"/>
      <c r="G198" s="32"/>
      <c r="H198" s="32"/>
      <c r="I198" s="32"/>
      <c r="J198" s="32"/>
      <c r="K198" s="33"/>
    </row>
    <row r="199" spans="1:11" s="39" customFormat="1" ht="45" x14ac:dyDescent="0.25">
      <c r="A199" s="5" t="s">
        <v>268</v>
      </c>
      <c r="B199" s="5" t="s">
        <v>7</v>
      </c>
      <c r="C199" s="5" t="s">
        <v>109</v>
      </c>
      <c r="D199" s="11" t="s">
        <v>110</v>
      </c>
      <c r="E199" s="5" t="s">
        <v>8</v>
      </c>
      <c r="F199" s="6">
        <v>0.8</v>
      </c>
      <c r="G199" s="6"/>
      <c r="H199" s="6">
        <f t="shared" ref="H199:H201" si="60">G199*F199</f>
        <v>0</v>
      </c>
      <c r="I199" s="6"/>
      <c r="J199" s="6">
        <f t="shared" ref="J199:J201" si="61">I199*F199</f>
        <v>0</v>
      </c>
      <c r="K199" s="6">
        <f t="shared" ref="K199:K201" si="62">J199+H199</f>
        <v>0</v>
      </c>
    </row>
    <row r="200" spans="1:11" s="39" customFormat="1" ht="30" x14ac:dyDescent="0.25">
      <c r="A200" s="5" t="s">
        <v>269</v>
      </c>
      <c r="B200" s="5" t="s">
        <v>7</v>
      </c>
      <c r="C200" s="5" t="s">
        <v>33</v>
      </c>
      <c r="D200" s="11" t="s">
        <v>34</v>
      </c>
      <c r="E200" s="5" t="s">
        <v>32</v>
      </c>
      <c r="F200" s="6">
        <v>1.48</v>
      </c>
      <c r="G200" s="6"/>
      <c r="H200" s="6">
        <f t="shared" si="60"/>
        <v>0</v>
      </c>
      <c r="I200" s="6"/>
      <c r="J200" s="6">
        <f t="shared" si="61"/>
        <v>0</v>
      </c>
      <c r="K200" s="6">
        <f t="shared" si="62"/>
        <v>0</v>
      </c>
    </row>
    <row r="201" spans="1:11" s="39" customFormat="1" ht="30" x14ac:dyDescent="0.25">
      <c r="A201" s="5" t="s">
        <v>270</v>
      </c>
      <c r="B201" s="5" t="s">
        <v>7</v>
      </c>
      <c r="C201" s="5" t="s">
        <v>35</v>
      </c>
      <c r="D201" s="11" t="s">
        <v>36</v>
      </c>
      <c r="E201" s="5" t="s">
        <v>9</v>
      </c>
      <c r="F201" s="6">
        <v>0.15</v>
      </c>
      <c r="G201" s="6"/>
      <c r="H201" s="6">
        <f t="shared" si="60"/>
        <v>0</v>
      </c>
      <c r="I201" s="6"/>
      <c r="J201" s="6">
        <f t="shared" si="61"/>
        <v>0</v>
      </c>
      <c r="K201" s="6">
        <f t="shared" si="62"/>
        <v>0</v>
      </c>
    </row>
    <row r="202" spans="1:11" s="39" customFormat="1" x14ac:dyDescent="0.25">
      <c r="A202" s="59"/>
      <c r="B202" s="60"/>
      <c r="C202" s="61"/>
      <c r="D202" s="49" t="s">
        <v>119</v>
      </c>
      <c r="E202" s="49"/>
      <c r="F202" s="49"/>
      <c r="G202" s="50">
        <f>SUM(H199:H201)</f>
        <v>0</v>
      </c>
      <c r="H202" s="51"/>
      <c r="I202" s="50">
        <f>SUM(J199:J201)</f>
        <v>0</v>
      </c>
      <c r="J202" s="51"/>
      <c r="K202" s="14">
        <f>SUM(K199:K201)</f>
        <v>0</v>
      </c>
    </row>
    <row r="203" spans="1:11" s="39" customFormat="1" x14ac:dyDescent="0.25">
      <c r="A203" s="52" t="s">
        <v>271</v>
      </c>
      <c r="B203" s="53"/>
      <c r="C203" s="54"/>
      <c r="D203" s="31" t="s">
        <v>121</v>
      </c>
      <c r="E203" s="40"/>
      <c r="F203" s="32"/>
      <c r="G203" s="32"/>
      <c r="H203" s="32"/>
      <c r="I203" s="32"/>
      <c r="J203" s="32"/>
      <c r="K203" s="33"/>
    </row>
    <row r="204" spans="1:11" s="39" customFormat="1" ht="45" x14ac:dyDescent="0.25">
      <c r="A204" s="5" t="s">
        <v>272</v>
      </c>
      <c r="B204" s="5" t="s">
        <v>38</v>
      </c>
      <c r="C204" s="5" t="s">
        <v>94</v>
      </c>
      <c r="D204" s="11" t="s">
        <v>95</v>
      </c>
      <c r="E204" s="5" t="s">
        <v>39</v>
      </c>
      <c r="F204" s="6">
        <v>1</v>
      </c>
      <c r="G204" s="6"/>
      <c r="H204" s="6">
        <f t="shared" ref="H204:H208" si="63">G204*F204</f>
        <v>0</v>
      </c>
      <c r="I204" s="6"/>
      <c r="J204" s="6">
        <f t="shared" ref="J204:J208" si="64">I204*F204</f>
        <v>0</v>
      </c>
      <c r="K204" s="6">
        <f t="shared" ref="K204:K208" si="65">J204+H204</f>
        <v>0</v>
      </c>
    </row>
    <row r="205" spans="1:11" s="39" customFormat="1" x14ac:dyDescent="0.25">
      <c r="A205" s="5" t="s">
        <v>273</v>
      </c>
      <c r="B205" s="5" t="s">
        <v>38</v>
      </c>
      <c r="C205" s="5" t="s">
        <v>96</v>
      </c>
      <c r="D205" s="11" t="s">
        <v>97</v>
      </c>
      <c r="E205" s="5" t="s">
        <v>39</v>
      </c>
      <c r="F205" s="6">
        <v>2</v>
      </c>
      <c r="G205" s="6"/>
      <c r="H205" s="6">
        <f t="shared" si="63"/>
        <v>0</v>
      </c>
      <c r="I205" s="6"/>
      <c r="J205" s="6">
        <f t="shared" si="64"/>
        <v>0</v>
      </c>
      <c r="K205" s="6">
        <f t="shared" si="65"/>
        <v>0</v>
      </c>
    </row>
    <row r="206" spans="1:11" s="39" customFormat="1" ht="30" x14ac:dyDescent="0.25">
      <c r="A206" s="5" t="s">
        <v>274</v>
      </c>
      <c r="B206" s="5" t="s">
        <v>38</v>
      </c>
      <c r="C206" s="5" t="s">
        <v>98</v>
      </c>
      <c r="D206" s="11" t="s">
        <v>99</v>
      </c>
      <c r="E206" s="5" t="s">
        <v>63</v>
      </c>
      <c r="F206" s="6">
        <v>1</v>
      </c>
      <c r="G206" s="6"/>
      <c r="H206" s="6">
        <f t="shared" si="63"/>
        <v>0</v>
      </c>
      <c r="I206" s="6"/>
      <c r="J206" s="6">
        <f t="shared" si="64"/>
        <v>0</v>
      </c>
      <c r="K206" s="6">
        <f t="shared" si="65"/>
        <v>0</v>
      </c>
    </row>
    <row r="207" spans="1:11" s="39" customFormat="1" x14ac:dyDescent="0.25">
      <c r="A207" s="5" t="s">
        <v>275</v>
      </c>
      <c r="B207" s="5" t="s">
        <v>38</v>
      </c>
      <c r="C207" s="5" t="s">
        <v>100</v>
      </c>
      <c r="D207" s="11" t="s">
        <v>101</v>
      </c>
      <c r="E207" s="5" t="s">
        <v>102</v>
      </c>
      <c r="F207" s="6">
        <v>4</v>
      </c>
      <c r="G207" s="6"/>
      <c r="H207" s="6">
        <f t="shared" si="63"/>
        <v>0</v>
      </c>
      <c r="I207" s="6"/>
      <c r="J207" s="6">
        <f t="shared" si="64"/>
        <v>0</v>
      </c>
      <c r="K207" s="6">
        <f t="shared" si="65"/>
        <v>0</v>
      </c>
    </row>
    <row r="208" spans="1:11" s="39" customFormat="1" x14ac:dyDescent="0.25">
      <c r="A208" s="5" t="s">
        <v>276</v>
      </c>
      <c r="B208" s="5" t="s">
        <v>38</v>
      </c>
      <c r="C208" s="5" t="s">
        <v>103</v>
      </c>
      <c r="D208" s="11" t="s">
        <v>104</v>
      </c>
      <c r="E208" s="5" t="s">
        <v>102</v>
      </c>
      <c r="F208" s="6">
        <v>4</v>
      </c>
      <c r="G208" s="6"/>
      <c r="H208" s="6">
        <f t="shared" si="63"/>
        <v>0</v>
      </c>
      <c r="I208" s="6"/>
      <c r="J208" s="6">
        <f t="shared" si="64"/>
        <v>0</v>
      </c>
      <c r="K208" s="6">
        <f t="shared" si="65"/>
        <v>0</v>
      </c>
    </row>
    <row r="209" spans="1:11" s="39" customFormat="1" x14ac:dyDescent="0.25">
      <c r="A209" s="59"/>
      <c r="B209" s="60"/>
      <c r="C209" s="61"/>
      <c r="D209" s="49" t="s">
        <v>122</v>
      </c>
      <c r="E209" s="49"/>
      <c r="F209" s="49"/>
      <c r="G209" s="50">
        <f>SUM(H204:H208)</f>
        <v>0</v>
      </c>
      <c r="H209" s="51"/>
      <c r="I209" s="50">
        <f>SUM(J204:J208)</f>
        <v>0</v>
      </c>
      <c r="J209" s="51"/>
      <c r="K209" s="14">
        <f>SUM(K204:K208)</f>
        <v>0</v>
      </c>
    </row>
    <row r="210" spans="1:11" s="39" customFormat="1" x14ac:dyDescent="0.25">
      <c r="A210" s="52" t="s">
        <v>277</v>
      </c>
      <c r="B210" s="53"/>
      <c r="C210" s="54"/>
      <c r="D210" s="31" t="s">
        <v>123</v>
      </c>
      <c r="E210" s="40"/>
      <c r="F210" s="32"/>
      <c r="G210" s="32"/>
      <c r="H210" s="32"/>
      <c r="I210" s="32"/>
      <c r="J210" s="32"/>
      <c r="K210" s="33"/>
    </row>
    <row r="211" spans="1:11" s="39" customFormat="1" x14ac:dyDescent="0.25">
      <c r="A211" s="5" t="s">
        <v>278</v>
      </c>
      <c r="B211" s="5" t="s">
        <v>87</v>
      </c>
      <c r="C211" s="5" t="s">
        <v>88</v>
      </c>
      <c r="D211" s="11" t="s">
        <v>89</v>
      </c>
      <c r="E211" s="5" t="s">
        <v>40</v>
      </c>
      <c r="F211" s="6">
        <v>1</v>
      </c>
      <c r="G211" s="6"/>
      <c r="H211" s="6">
        <f t="shared" ref="H211:H213" si="66">G211*F211</f>
        <v>0</v>
      </c>
      <c r="I211" s="6"/>
      <c r="J211" s="6">
        <f t="shared" ref="J211:J213" si="67">I211*F211</f>
        <v>0</v>
      </c>
      <c r="K211" s="6">
        <f t="shared" ref="K211:K213" si="68">J211+H211</f>
        <v>0</v>
      </c>
    </row>
    <row r="212" spans="1:11" s="39" customFormat="1" x14ac:dyDescent="0.25">
      <c r="A212" s="5" t="s">
        <v>279</v>
      </c>
      <c r="B212" s="5" t="s">
        <v>87</v>
      </c>
      <c r="C212" s="5" t="s">
        <v>90</v>
      </c>
      <c r="D212" s="11" t="s">
        <v>91</v>
      </c>
      <c r="E212" s="5" t="s">
        <v>40</v>
      </c>
      <c r="F212" s="6">
        <v>1</v>
      </c>
      <c r="G212" s="6"/>
      <c r="H212" s="6">
        <f t="shared" si="66"/>
        <v>0</v>
      </c>
      <c r="I212" s="6"/>
      <c r="J212" s="6">
        <f t="shared" si="67"/>
        <v>0</v>
      </c>
      <c r="K212" s="6">
        <f t="shared" si="68"/>
        <v>0</v>
      </c>
    </row>
    <row r="213" spans="1:11" s="39" customFormat="1" x14ac:dyDescent="0.25">
      <c r="A213" s="5" t="s">
        <v>280</v>
      </c>
      <c r="B213" s="5" t="s">
        <v>87</v>
      </c>
      <c r="C213" s="5" t="s">
        <v>92</v>
      </c>
      <c r="D213" s="11" t="s">
        <v>93</v>
      </c>
      <c r="E213" s="5" t="s">
        <v>40</v>
      </c>
      <c r="F213" s="6">
        <v>1</v>
      </c>
      <c r="G213" s="6"/>
      <c r="H213" s="6">
        <f t="shared" si="66"/>
        <v>0</v>
      </c>
      <c r="I213" s="6"/>
      <c r="J213" s="6">
        <f t="shared" si="67"/>
        <v>0</v>
      </c>
      <c r="K213" s="6">
        <f t="shared" si="68"/>
        <v>0</v>
      </c>
    </row>
    <row r="214" spans="1:11" s="39" customFormat="1" x14ac:dyDescent="0.25">
      <c r="A214" s="46"/>
      <c r="B214" s="47"/>
      <c r="C214" s="48"/>
      <c r="D214" s="49" t="s">
        <v>124</v>
      </c>
      <c r="E214" s="49"/>
      <c r="F214" s="49"/>
      <c r="G214" s="50">
        <f>SUM(H211:H213)</f>
        <v>0</v>
      </c>
      <c r="H214" s="51"/>
      <c r="I214" s="50">
        <f>SUM(J211:J213)</f>
        <v>0</v>
      </c>
      <c r="J214" s="51"/>
      <c r="K214" s="14">
        <f>SUM(K211:K213)</f>
        <v>0</v>
      </c>
    </row>
    <row r="215" spans="1:11" s="39" customFormat="1" x14ac:dyDescent="0.25">
      <c r="A215" s="36"/>
      <c r="B215" s="37"/>
      <c r="C215" s="38"/>
      <c r="D215" s="41" t="s">
        <v>281</v>
      </c>
      <c r="E215" s="42"/>
      <c r="F215" s="42"/>
      <c r="G215" s="50">
        <f>G214+G209+G202</f>
        <v>0</v>
      </c>
      <c r="H215" s="51"/>
      <c r="I215" s="50">
        <f>I214+I209+I202</f>
        <v>0</v>
      </c>
      <c r="J215" s="51"/>
      <c r="K215" s="14">
        <f>K214+K209+K202</f>
        <v>0</v>
      </c>
    </row>
    <row r="216" spans="1:11" customFormat="1" x14ac:dyDescent="0.25"/>
    <row r="217" spans="1:11" s="39" customFormat="1" x14ac:dyDescent="0.25">
      <c r="A217" s="52" t="s">
        <v>283</v>
      </c>
      <c r="B217" s="53"/>
      <c r="C217" s="54"/>
      <c r="D217" s="55" t="s">
        <v>282</v>
      </c>
      <c r="E217" s="56"/>
      <c r="F217" s="56"/>
      <c r="G217" s="56"/>
      <c r="H217" s="56"/>
      <c r="I217" s="56"/>
      <c r="J217" s="56"/>
      <c r="K217" s="57"/>
    </row>
    <row r="218" spans="1:11" s="39" customFormat="1" x14ac:dyDescent="0.25">
      <c r="A218" s="52" t="s">
        <v>284</v>
      </c>
      <c r="B218" s="53"/>
      <c r="C218" s="54"/>
      <c r="D218" s="31" t="s">
        <v>57</v>
      </c>
      <c r="E218" s="40"/>
      <c r="F218" s="32"/>
      <c r="G218" s="32"/>
      <c r="H218" s="32"/>
      <c r="I218" s="32"/>
      <c r="J218" s="32"/>
      <c r="K218" s="33"/>
    </row>
    <row r="219" spans="1:11" s="39" customFormat="1" ht="30" x14ac:dyDescent="0.25">
      <c r="A219" s="5" t="s">
        <v>285</v>
      </c>
      <c r="B219" s="5" t="s">
        <v>38</v>
      </c>
      <c r="C219" s="5" t="s">
        <v>58</v>
      </c>
      <c r="D219" s="11" t="s">
        <v>59</v>
      </c>
      <c r="E219" s="5" t="s">
        <v>60</v>
      </c>
      <c r="F219" s="6">
        <v>36.799999999999997</v>
      </c>
      <c r="G219" s="6"/>
      <c r="H219" s="6">
        <f>G219*F219</f>
        <v>0</v>
      </c>
      <c r="I219" s="6"/>
      <c r="J219" s="6">
        <f>I219*F219</f>
        <v>0</v>
      </c>
      <c r="K219" s="6">
        <f>J219+H219</f>
        <v>0</v>
      </c>
    </row>
    <row r="220" spans="1:11" s="39" customFormat="1" ht="30" x14ac:dyDescent="0.25">
      <c r="A220" s="5" t="s">
        <v>286</v>
      </c>
      <c r="B220" s="5" t="s">
        <v>38</v>
      </c>
      <c r="C220" s="5" t="s">
        <v>61</v>
      </c>
      <c r="D220" s="11" t="s">
        <v>62</v>
      </c>
      <c r="E220" s="5" t="s">
        <v>63</v>
      </c>
      <c r="F220" s="6">
        <v>12</v>
      </c>
      <c r="G220" s="6"/>
      <c r="H220" s="6">
        <f t="shared" ref="H220:H230" si="69">G220*F220</f>
        <v>0</v>
      </c>
      <c r="I220" s="6"/>
      <c r="J220" s="6">
        <f t="shared" ref="J220:J230" si="70">I220*F220</f>
        <v>0</v>
      </c>
      <c r="K220" s="6">
        <f t="shared" ref="K220:K230" si="71">J220+H220</f>
        <v>0</v>
      </c>
    </row>
    <row r="221" spans="1:11" s="39" customFormat="1" ht="45" x14ac:dyDescent="0.25">
      <c r="A221" s="5" t="s">
        <v>287</v>
      </c>
      <c r="B221" s="5" t="s">
        <v>7</v>
      </c>
      <c r="C221" s="5" t="s">
        <v>64</v>
      </c>
      <c r="D221" s="11" t="s">
        <v>65</v>
      </c>
      <c r="E221" s="5" t="s">
        <v>8</v>
      </c>
      <c r="F221" s="6">
        <v>2.5</v>
      </c>
      <c r="G221" s="6"/>
      <c r="H221" s="6">
        <f t="shared" si="69"/>
        <v>0</v>
      </c>
      <c r="I221" s="6"/>
      <c r="J221" s="6">
        <f t="shared" si="70"/>
        <v>0</v>
      </c>
      <c r="K221" s="6">
        <f t="shared" si="71"/>
        <v>0</v>
      </c>
    </row>
    <row r="222" spans="1:11" s="39" customFormat="1" ht="30" x14ac:dyDescent="0.25">
      <c r="A222" s="5" t="s">
        <v>288</v>
      </c>
      <c r="B222" s="5" t="s">
        <v>7</v>
      </c>
      <c r="C222" s="5" t="s">
        <v>66</v>
      </c>
      <c r="D222" s="11" t="s">
        <v>67</v>
      </c>
      <c r="E222" s="5" t="s">
        <v>9</v>
      </c>
      <c r="F222" s="6">
        <v>0.1</v>
      </c>
      <c r="G222" s="6"/>
      <c r="H222" s="6">
        <f t="shared" si="69"/>
        <v>0</v>
      </c>
      <c r="I222" s="6"/>
      <c r="J222" s="6">
        <f t="shared" si="70"/>
        <v>0</v>
      </c>
      <c r="K222" s="6">
        <f t="shared" si="71"/>
        <v>0</v>
      </c>
    </row>
    <row r="223" spans="1:11" s="39" customFormat="1" x14ac:dyDescent="0.25">
      <c r="A223" s="5" t="s">
        <v>289</v>
      </c>
      <c r="B223" s="5" t="s">
        <v>38</v>
      </c>
      <c r="C223" s="5" t="s">
        <v>68</v>
      </c>
      <c r="D223" s="11" t="s">
        <v>69</v>
      </c>
      <c r="E223" s="5" t="s">
        <v>70</v>
      </c>
      <c r="F223" s="6">
        <v>1</v>
      </c>
      <c r="G223" s="6"/>
      <c r="H223" s="6">
        <f t="shared" si="69"/>
        <v>0</v>
      </c>
      <c r="I223" s="6"/>
      <c r="J223" s="6">
        <f t="shared" si="70"/>
        <v>0</v>
      </c>
      <c r="K223" s="6">
        <f t="shared" si="71"/>
        <v>0</v>
      </c>
    </row>
    <row r="224" spans="1:11" s="39" customFormat="1" ht="45" x14ac:dyDescent="0.25">
      <c r="A224" s="5" t="s">
        <v>290</v>
      </c>
      <c r="B224" s="5" t="s">
        <v>38</v>
      </c>
      <c r="C224" s="5" t="s">
        <v>71</v>
      </c>
      <c r="D224" s="11" t="s">
        <v>72</v>
      </c>
      <c r="E224" s="5" t="s">
        <v>39</v>
      </c>
      <c r="F224" s="6">
        <v>1</v>
      </c>
      <c r="G224" s="6"/>
      <c r="H224" s="6">
        <f t="shared" si="69"/>
        <v>0</v>
      </c>
      <c r="I224" s="6"/>
      <c r="J224" s="6">
        <f t="shared" si="70"/>
        <v>0</v>
      </c>
      <c r="K224" s="6">
        <f t="shared" si="71"/>
        <v>0</v>
      </c>
    </row>
    <row r="225" spans="1:11" s="39" customFormat="1" ht="30" x14ac:dyDescent="0.25">
      <c r="A225" s="5" t="s">
        <v>291</v>
      </c>
      <c r="B225" s="5" t="s">
        <v>38</v>
      </c>
      <c r="C225" s="5" t="s">
        <v>73</v>
      </c>
      <c r="D225" s="11" t="s">
        <v>74</v>
      </c>
      <c r="E225" s="5" t="s">
        <v>39</v>
      </c>
      <c r="F225" s="6">
        <v>8</v>
      </c>
      <c r="G225" s="6"/>
      <c r="H225" s="6">
        <f t="shared" si="69"/>
        <v>0</v>
      </c>
      <c r="I225" s="6"/>
      <c r="J225" s="6">
        <f t="shared" si="70"/>
        <v>0</v>
      </c>
      <c r="K225" s="6">
        <f t="shared" si="71"/>
        <v>0</v>
      </c>
    </row>
    <row r="226" spans="1:11" s="39" customFormat="1" x14ac:dyDescent="0.25">
      <c r="A226" s="5" t="s">
        <v>292</v>
      </c>
      <c r="B226" s="5" t="s">
        <v>7</v>
      </c>
      <c r="C226" s="5" t="s">
        <v>75</v>
      </c>
      <c r="D226" s="11" t="s">
        <v>76</v>
      </c>
      <c r="E226" s="5" t="s">
        <v>77</v>
      </c>
      <c r="F226" s="6">
        <v>8</v>
      </c>
      <c r="G226" s="6"/>
      <c r="H226" s="6">
        <f t="shared" si="69"/>
        <v>0</v>
      </c>
      <c r="I226" s="6"/>
      <c r="J226" s="6">
        <f t="shared" si="70"/>
        <v>0</v>
      </c>
      <c r="K226" s="6">
        <f t="shared" si="71"/>
        <v>0</v>
      </c>
    </row>
    <row r="227" spans="1:11" s="39" customFormat="1" x14ac:dyDescent="0.25">
      <c r="A227" s="5" t="s">
        <v>293</v>
      </c>
      <c r="B227" s="5" t="s">
        <v>7</v>
      </c>
      <c r="C227" s="5" t="s">
        <v>78</v>
      </c>
      <c r="D227" s="11" t="s">
        <v>79</v>
      </c>
      <c r="E227" s="5" t="s">
        <v>77</v>
      </c>
      <c r="F227" s="6">
        <v>4</v>
      </c>
      <c r="G227" s="6"/>
      <c r="H227" s="6">
        <f t="shared" si="69"/>
        <v>0</v>
      </c>
      <c r="I227" s="6"/>
      <c r="J227" s="6">
        <f t="shared" si="70"/>
        <v>0</v>
      </c>
      <c r="K227" s="6">
        <f t="shared" si="71"/>
        <v>0</v>
      </c>
    </row>
    <row r="228" spans="1:11" s="39" customFormat="1" ht="45" x14ac:dyDescent="0.25">
      <c r="A228" s="5" t="s">
        <v>294</v>
      </c>
      <c r="B228" s="5" t="s">
        <v>7</v>
      </c>
      <c r="C228" s="5" t="s">
        <v>109</v>
      </c>
      <c r="D228" s="11" t="s">
        <v>110</v>
      </c>
      <c r="E228" s="5" t="s">
        <v>8</v>
      </c>
      <c r="F228" s="6">
        <v>0.8</v>
      </c>
      <c r="G228" s="6"/>
      <c r="H228" s="6">
        <f t="shared" si="69"/>
        <v>0</v>
      </c>
      <c r="I228" s="6"/>
      <c r="J228" s="6">
        <f t="shared" si="70"/>
        <v>0</v>
      </c>
      <c r="K228" s="6">
        <f t="shared" si="71"/>
        <v>0</v>
      </c>
    </row>
    <row r="229" spans="1:11" s="39" customFormat="1" ht="30" x14ac:dyDescent="0.25">
      <c r="A229" s="5" t="s">
        <v>295</v>
      </c>
      <c r="B229" s="5" t="s">
        <v>7</v>
      </c>
      <c r="C229" s="5" t="s">
        <v>33</v>
      </c>
      <c r="D229" s="11" t="s">
        <v>34</v>
      </c>
      <c r="E229" s="5" t="s">
        <v>32</v>
      </c>
      <c r="F229" s="6">
        <v>1.48</v>
      </c>
      <c r="G229" s="6"/>
      <c r="H229" s="6">
        <f t="shared" si="69"/>
        <v>0</v>
      </c>
      <c r="I229" s="6"/>
      <c r="J229" s="6">
        <f t="shared" si="70"/>
        <v>0</v>
      </c>
      <c r="K229" s="6">
        <f t="shared" si="71"/>
        <v>0</v>
      </c>
    </row>
    <row r="230" spans="1:11" s="39" customFormat="1" ht="30" x14ac:dyDescent="0.25">
      <c r="A230" s="5" t="s">
        <v>296</v>
      </c>
      <c r="B230" s="5" t="s">
        <v>7</v>
      </c>
      <c r="C230" s="5" t="s">
        <v>35</v>
      </c>
      <c r="D230" s="11" t="s">
        <v>36</v>
      </c>
      <c r="E230" s="5" t="s">
        <v>9</v>
      </c>
      <c r="F230" s="6">
        <v>0.15</v>
      </c>
      <c r="G230" s="6"/>
      <c r="H230" s="6">
        <f t="shared" si="69"/>
        <v>0</v>
      </c>
      <c r="I230" s="6"/>
      <c r="J230" s="6">
        <f t="shared" si="70"/>
        <v>0</v>
      </c>
      <c r="K230" s="6">
        <f t="shared" si="71"/>
        <v>0</v>
      </c>
    </row>
    <row r="231" spans="1:11" s="39" customFormat="1" x14ac:dyDescent="0.25">
      <c r="A231" s="59"/>
      <c r="B231" s="60"/>
      <c r="C231" s="61"/>
      <c r="D231" s="49" t="s">
        <v>119</v>
      </c>
      <c r="E231" s="49"/>
      <c r="F231" s="49"/>
      <c r="G231" s="50">
        <f>SUM(H219:H230)</f>
        <v>0</v>
      </c>
      <c r="H231" s="51"/>
      <c r="I231" s="50">
        <f>SUM(J219:J230)</f>
        <v>0</v>
      </c>
      <c r="J231" s="51"/>
      <c r="K231" s="14">
        <f>SUM(K219:K230)</f>
        <v>0</v>
      </c>
    </row>
    <row r="232" spans="1:11" s="39" customFormat="1" x14ac:dyDescent="0.25">
      <c r="A232" s="52" t="s">
        <v>297</v>
      </c>
      <c r="B232" s="53"/>
      <c r="C232" s="54"/>
      <c r="D232" s="31" t="s">
        <v>121</v>
      </c>
      <c r="E232" s="40"/>
      <c r="F232" s="32"/>
      <c r="G232" s="32"/>
      <c r="H232" s="32"/>
      <c r="I232" s="32"/>
      <c r="J232" s="32"/>
      <c r="K232" s="33"/>
    </row>
    <row r="233" spans="1:11" s="39" customFormat="1" ht="45" x14ac:dyDescent="0.25">
      <c r="A233" s="5" t="s">
        <v>298</v>
      </c>
      <c r="B233" s="5" t="s">
        <v>38</v>
      </c>
      <c r="C233" s="5" t="s">
        <v>94</v>
      </c>
      <c r="D233" s="11" t="s">
        <v>95</v>
      </c>
      <c r="E233" s="5" t="s">
        <v>39</v>
      </c>
      <c r="F233" s="6">
        <v>1</v>
      </c>
      <c r="G233" s="6"/>
      <c r="H233" s="6">
        <f t="shared" ref="H233:H240" si="72">G233*F233</f>
        <v>0</v>
      </c>
      <c r="I233" s="6"/>
      <c r="J233" s="6">
        <f t="shared" ref="J233:J240" si="73">I233*F233</f>
        <v>0</v>
      </c>
      <c r="K233" s="6">
        <f t="shared" ref="K233:K240" si="74">J233+H233</f>
        <v>0</v>
      </c>
    </row>
    <row r="234" spans="1:11" s="39" customFormat="1" x14ac:dyDescent="0.25">
      <c r="A234" s="5" t="s">
        <v>299</v>
      </c>
      <c r="B234" s="5" t="s">
        <v>38</v>
      </c>
      <c r="C234" s="5" t="s">
        <v>96</v>
      </c>
      <c r="D234" s="11" t="s">
        <v>97</v>
      </c>
      <c r="E234" s="5" t="s">
        <v>39</v>
      </c>
      <c r="F234" s="6">
        <v>2</v>
      </c>
      <c r="G234" s="6"/>
      <c r="H234" s="6">
        <f t="shared" si="72"/>
        <v>0</v>
      </c>
      <c r="I234" s="6"/>
      <c r="J234" s="6">
        <f t="shared" si="73"/>
        <v>0</v>
      </c>
      <c r="K234" s="6">
        <f t="shared" si="74"/>
        <v>0</v>
      </c>
    </row>
    <row r="235" spans="1:11" s="39" customFormat="1" ht="30" x14ac:dyDescent="0.25">
      <c r="A235" s="5" t="s">
        <v>300</v>
      </c>
      <c r="B235" s="5" t="s">
        <v>38</v>
      </c>
      <c r="C235" s="5" t="s">
        <v>111</v>
      </c>
      <c r="D235" s="11" t="s">
        <v>112</v>
      </c>
      <c r="E235" s="5" t="s">
        <v>39</v>
      </c>
      <c r="F235" s="6">
        <v>1</v>
      </c>
      <c r="G235" s="6"/>
      <c r="H235" s="6">
        <f t="shared" si="72"/>
        <v>0</v>
      </c>
      <c r="I235" s="6"/>
      <c r="J235" s="6">
        <f t="shared" si="73"/>
        <v>0</v>
      </c>
      <c r="K235" s="6">
        <f t="shared" si="74"/>
        <v>0</v>
      </c>
    </row>
    <row r="236" spans="1:11" s="39" customFormat="1" x14ac:dyDescent="0.25">
      <c r="A236" s="5" t="s">
        <v>301</v>
      </c>
      <c r="B236" s="5" t="s">
        <v>38</v>
      </c>
      <c r="C236" s="5" t="s">
        <v>113</v>
      </c>
      <c r="D236" s="11" t="s">
        <v>114</v>
      </c>
      <c r="E236" s="5" t="s">
        <v>60</v>
      </c>
      <c r="F236" s="6">
        <v>90</v>
      </c>
      <c r="G236" s="6"/>
      <c r="H236" s="6">
        <f t="shared" si="72"/>
        <v>0</v>
      </c>
      <c r="I236" s="6"/>
      <c r="J236" s="6">
        <f t="shared" si="73"/>
        <v>0</v>
      </c>
      <c r="K236" s="6">
        <f t="shared" si="74"/>
        <v>0</v>
      </c>
    </row>
    <row r="237" spans="1:11" s="39" customFormat="1" ht="30" x14ac:dyDescent="0.25">
      <c r="A237" s="5" t="s">
        <v>302</v>
      </c>
      <c r="B237" s="5" t="s">
        <v>7</v>
      </c>
      <c r="C237" s="5" t="s">
        <v>115</v>
      </c>
      <c r="D237" s="11" t="s">
        <v>116</v>
      </c>
      <c r="E237" s="5" t="s">
        <v>37</v>
      </c>
      <c r="F237" s="6">
        <v>1</v>
      </c>
      <c r="G237" s="6"/>
      <c r="H237" s="6">
        <f t="shared" si="72"/>
        <v>0</v>
      </c>
      <c r="I237" s="6"/>
      <c r="J237" s="6">
        <f t="shared" si="73"/>
        <v>0</v>
      </c>
      <c r="K237" s="6">
        <f t="shared" si="74"/>
        <v>0</v>
      </c>
    </row>
    <row r="238" spans="1:11" s="39" customFormat="1" ht="30" x14ac:dyDescent="0.25">
      <c r="A238" s="5" t="s">
        <v>303</v>
      </c>
      <c r="B238" s="5" t="s">
        <v>38</v>
      </c>
      <c r="C238" s="5" t="s">
        <v>98</v>
      </c>
      <c r="D238" s="11" t="s">
        <v>99</v>
      </c>
      <c r="E238" s="5" t="s">
        <v>63</v>
      </c>
      <c r="F238" s="6">
        <v>1</v>
      </c>
      <c r="G238" s="6"/>
      <c r="H238" s="6">
        <f t="shared" si="72"/>
        <v>0</v>
      </c>
      <c r="I238" s="6"/>
      <c r="J238" s="6">
        <f t="shared" si="73"/>
        <v>0</v>
      </c>
      <c r="K238" s="6">
        <f t="shared" si="74"/>
        <v>0</v>
      </c>
    </row>
    <row r="239" spans="1:11" s="39" customFormat="1" x14ac:dyDescent="0.25">
      <c r="A239" s="5" t="s">
        <v>304</v>
      </c>
      <c r="B239" s="5" t="s">
        <v>38</v>
      </c>
      <c r="C239" s="5" t="s">
        <v>100</v>
      </c>
      <c r="D239" s="11" t="s">
        <v>101</v>
      </c>
      <c r="E239" s="5" t="s">
        <v>102</v>
      </c>
      <c r="F239" s="6">
        <v>4</v>
      </c>
      <c r="G239" s="6"/>
      <c r="H239" s="6">
        <f t="shared" si="72"/>
        <v>0</v>
      </c>
      <c r="I239" s="6"/>
      <c r="J239" s="6">
        <f t="shared" si="73"/>
        <v>0</v>
      </c>
      <c r="K239" s="6">
        <f t="shared" si="74"/>
        <v>0</v>
      </c>
    </row>
    <row r="240" spans="1:11" s="39" customFormat="1" x14ac:dyDescent="0.25">
      <c r="A240" s="5" t="s">
        <v>305</v>
      </c>
      <c r="B240" s="5" t="s">
        <v>38</v>
      </c>
      <c r="C240" s="5" t="s">
        <v>103</v>
      </c>
      <c r="D240" s="11" t="s">
        <v>104</v>
      </c>
      <c r="E240" s="5" t="s">
        <v>102</v>
      </c>
      <c r="F240" s="6">
        <v>4</v>
      </c>
      <c r="G240" s="6"/>
      <c r="H240" s="6">
        <f t="shared" si="72"/>
        <v>0</v>
      </c>
      <c r="I240" s="6"/>
      <c r="J240" s="6">
        <f t="shared" si="73"/>
        <v>0</v>
      </c>
      <c r="K240" s="6">
        <f t="shared" si="74"/>
        <v>0</v>
      </c>
    </row>
    <row r="241" spans="1:11" s="39" customFormat="1" x14ac:dyDescent="0.25">
      <c r="A241" s="59"/>
      <c r="B241" s="60"/>
      <c r="C241" s="61"/>
      <c r="D241" s="49" t="s">
        <v>122</v>
      </c>
      <c r="E241" s="49"/>
      <c r="F241" s="49"/>
      <c r="G241" s="50">
        <f>SUM(H233:H240)</f>
        <v>0</v>
      </c>
      <c r="H241" s="51"/>
      <c r="I241" s="50">
        <f>SUM(J233:J240)</f>
        <v>0</v>
      </c>
      <c r="J241" s="51"/>
      <c r="K241" s="14">
        <f>SUM(K233:K240)</f>
        <v>0</v>
      </c>
    </row>
    <row r="242" spans="1:11" s="39" customFormat="1" x14ac:dyDescent="0.25">
      <c r="A242" s="52" t="s">
        <v>306</v>
      </c>
      <c r="B242" s="53"/>
      <c r="C242" s="54"/>
      <c r="D242" s="31" t="s">
        <v>123</v>
      </c>
      <c r="E242" s="40"/>
      <c r="F242" s="32"/>
      <c r="G242" s="32"/>
      <c r="H242" s="32"/>
      <c r="I242" s="32"/>
      <c r="J242" s="32"/>
      <c r="K242" s="33"/>
    </row>
    <row r="243" spans="1:11" s="39" customFormat="1" x14ac:dyDescent="0.25">
      <c r="A243" s="5" t="s">
        <v>307</v>
      </c>
      <c r="B243" s="5" t="s">
        <v>87</v>
      </c>
      <c r="C243" s="5" t="s">
        <v>88</v>
      </c>
      <c r="D243" s="11" t="s">
        <v>89</v>
      </c>
      <c r="E243" s="5" t="s">
        <v>40</v>
      </c>
      <c r="F243" s="6">
        <v>1</v>
      </c>
      <c r="G243" s="6"/>
      <c r="H243" s="6">
        <f t="shared" ref="H243:H245" si="75">G243*F243</f>
        <v>0</v>
      </c>
      <c r="I243" s="6"/>
      <c r="J243" s="6">
        <f t="shared" ref="J243:J245" si="76">I243*F243</f>
        <v>0</v>
      </c>
      <c r="K243" s="6">
        <f t="shared" ref="K243:K245" si="77">J243+H243</f>
        <v>0</v>
      </c>
    </row>
    <row r="244" spans="1:11" s="39" customFormat="1" x14ac:dyDescent="0.25">
      <c r="A244" s="5" t="s">
        <v>308</v>
      </c>
      <c r="B244" s="5" t="s">
        <v>87</v>
      </c>
      <c r="C244" s="5" t="s">
        <v>90</v>
      </c>
      <c r="D244" s="11" t="s">
        <v>91</v>
      </c>
      <c r="E244" s="5" t="s">
        <v>40</v>
      </c>
      <c r="F244" s="6">
        <v>1</v>
      </c>
      <c r="G244" s="6"/>
      <c r="H244" s="6">
        <f t="shared" si="75"/>
        <v>0</v>
      </c>
      <c r="I244" s="6"/>
      <c r="J244" s="6">
        <f t="shared" si="76"/>
        <v>0</v>
      </c>
      <c r="K244" s="6">
        <f t="shared" si="77"/>
        <v>0</v>
      </c>
    </row>
    <row r="245" spans="1:11" s="39" customFormat="1" x14ac:dyDescent="0.25">
      <c r="A245" s="5" t="s">
        <v>309</v>
      </c>
      <c r="B245" s="5" t="s">
        <v>87</v>
      </c>
      <c r="C245" s="5" t="s">
        <v>92</v>
      </c>
      <c r="D245" s="11" t="s">
        <v>93</v>
      </c>
      <c r="E245" s="5" t="s">
        <v>40</v>
      </c>
      <c r="F245" s="6">
        <v>1</v>
      </c>
      <c r="G245" s="6"/>
      <c r="H245" s="6">
        <f t="shared" si="75"/>
        <v>0</v>
      </c>
      <c r="I245" s="6"/>
      <c r="J245" s="6">
        <f t="shared" si="76"/>
        <v>0</v>
      </c>
      <c r="K245" s="6">
        <f t="shared" si="77"/>
        <v>0</v>
      </c>
    </row>
    <row r="246" spans="1:11" s="39" customFormat="1" x14ac:dyDescent="0.25">
      <c r="A246" s="46"/>
      <c r="B246" s="47"/>
      <c r="C246" s="48"/>
      <c r="D246" s="49" t="s">
        <v>124</v>
      </c>
      <c r="E246" s="49"/>
      <c r="F246" s="49"/>
      <c r="G246" s="50">
        <f>SUM(H243:H245)</f>
        <v>0</v>
      </c>
      <c r="H246" s="51"/>
      <c r="I246" s="50">
        <f>SUM(J243:J245)</f>
        <v>0</v>
      </c>
      <c r="J246" s="51"/>
      <c r="K246" s="14">
        <f>SUM(K243:K245)</f>
        <v>0</v>
      </c>
    </row>
    <row r="247" spans="1:11" s="39" customFormat="1" x14ac:dyDescent="0.25">
      <c r="A247" s="36"/>
      <c r="B247" s="37"/>
      <c r="C247" s="38"/>
      <c r="D247" s="41" t="s">
        <v>310</v>
      </c>
      <c r="E247" s="42"/>
      <c r="F247" s="42"/>
      <c r="G247" s="50">
        <f>G246+G241+G231</f>
        <v>0</v>
      </c>
      <c r="H247" s="51"/>
      <c r="I247" s="50">
        <f>I246+I241+I231</f>
        <v>0</v>
      </c>
      <c r="J247" s="51"/>
      <c r="K247" s="14">
        <f>K246+K241+K231</f>
        <v>0</v>
      </c>
    </row>
    <row r="248" spans="1:11" customFormat="1" x14ac:dyDescent="0.25"/>
    <row r="249" spans="1:11" s="39" customFormat="1" x14ac:dyDescent="0.25">
      <c r="A249" s="52" t="s">
        <v>312</v>
      </c>
      <c r="B249" s="53"/>
      <c r="C249" s="54"/>
      <c r="D249" s="55" t="s">
        <v>311</v>
      </c>
      <c r="E249" s="56"/>
      <c r="F249" s="56"/>
      <c r="G249" s="56"/>
      <c r="H249" s="56"/>
      <c r="I249" s="56"/>
      <c r="J249" s="56"/>
      <c r="K249" s="57"/>
    </row>
    <row r="250" spans="1:11" s="39" customFormat="1" x14ac:dyDescent="0.25">
      <c r="A250" s="52" t="s">
        <v>313</v>
      </c>
      <c r="B250" s="53"/>
      <c r="C250" s="54"/>
      <c r="D250" s="31" t="s">
        <v>121</v>
      </c>
      <c r="E250" s="40"/>
      <c r="F250" s="32"/>
      <c r="G250" s="32"/>
      <c r="H250" s="32"/>
      <c r="I250" s="32"/>
      <c r="J250" s="32"/>
      <c r="K250" s="33"/>
    </row>
    <row r="251" spans="1:11" s="39" customFormat="1" ht="30" x14ac:dyDescent="0.25">
      <c r="A251" s="5" t="s">
        <v>314</v>
      </c>
      <c r="B251" s="5" t="s">
        <v>38</v>
      </c>
      <c r="C251" s="5" t="s">
        <v>98</v>
      </c>
      <c r="D251" s="11" t="s">
        <v>99</v>
      </c>
      <c r="E251" s="5" t="s">
        <v>63</v>
      </c>
      <c r="F251" s="6">
        <v>1</v>
      </c>
      <c r="G251" s="6"/>
      <c r="H251" s="6">
        <f t="shared" ref="H251" si="78">G251*F251</f>
        <v>0</v>
      </c>
      <c r="I251" s="6"/>
      <c r="J251" s="6">
        <f t="shared" ref="J251" si="79">I251*F251</f>
        <v>0</v>
      </c>
      <c r="K251" s="6">
        <f t="shared" ref="K251" si="80">J251+H251</f>
        <v>0</v>
      </c>
    </row>
    <row r="252" spans="1:11" s="39" customFormat="1" x14ac:dyDescent="0.25">
      <c r="A252" s="59"/>
      <c r="B252" s="60"/>
      <c r="C252" s="61"/>
      <c r="D252" s="49" t="s">
        <v>122</v>
      </c>
      <c r="E252" s="49"/>
      <c r="F252" s="49"/>
      <c r="G252" s="50">
        <f>SUM(H251:H251)</f>
        <v>0</v>
      </c>
      <c r="H252" s="51"/>
      <c r="I252" s="50">
        <f>SUM(J251:J251)</f>
        <v>0</v>
      </c>
      <c r="J252" s="51"/>
      <c r="K252" s="14">
        <f>SUM(K251:K251)</f>
        <v>0</v>
      </c>
    </row>
    <row r="253" spans="1:11" s="39" customFormat="1" x14ac:dyDescent="0.25">
      <c r="A253" s="52" t="s">
        <v>315</v>
      </c>
      <c r="B253" s="53"/>
      <c r="C253" s="54"/>
      <c r="D253" s="31" t="s">
        <v>123</v>
      </c>
      <c r="E253" s="40"/>
      <c r="F253" s="32"/>
      <c r="G253" s="32"/>
      <c r="H253" s="32"/>
      <c r="I253" s="32"/>
      <c r="J253" s="32"/>
      <c r="K253" s="33"/>
    </row>
    <row r="254" spans="1:11" s="39" customFormat="1" x14ac:dyDescent="0.25">
      <c r="A254" s="5" t="s">
        <v>316</v>
      </c>
      <c r="B254" s="5" t="s">
        <v>87</v>
      </c>
      <c r="C254" s="5" t="s">
        <v>88</v>
      </c>
      <c r="D254" s="11" t="s">
        <v>89</v>
      </c>
      <c r="E254" s="5" t="s">
        <v>40</v>
      </c>
      <c r="F254" s="6">
        <v>1</v>
      </c>
      <c r="G254" s="6"/>
      <c r="H254" s="6">
        <f t="shared" ref="H254:H256" si="81">G254*F254</f>
        <v>0</v>
      </c>
      <c r="I254" s="6"/>
      <c r="J254" s="6">
        <f t="shared" ref="J254:J256" si="82">I254*F254</f>
        <v>0</v>
      </c>
      <c r="K254" s="6">
        <f t="shared" ref="K254:K256" si="83">J254+H254</f>
        <v>0</v>
      </c>
    </row>
    <row r="255" spans="1:11" s="39" customFormat="1" x14ac:dyDescent="0.25">
      <c r="A255" s="5" t="s">
        <v>317</v>
      </c>
      <c r="B255" s="5" t="s">
        <v>87</v>
      </c>
      <c r="C255" s="5" t="s">
        <v>90</v>
      </c>
      <c r="D255" s="11" t="s">
        <v>91</v>
      </c>
      <c r="E255" s="5" t="s">
        <v>40</v>
      </c>
      <c r="F255" s="6">
        <v>1</v>
      </c>
      <c r="G255" s="6"/>
      <c r="H255" s="6">
        <f t="shared" si="81"/>
        <v>0</v>
      </c>
      <c r="I255" s="6"/>
      <c r="J255" s="6">
        <f t="shared" si="82"/>
        <v>0</v>
      </c>
      <c r="K255" s="6">
        <f t="shared" si="83"/>
        <v>0</v>
      </c>
    </row>
    <row r="256" spans="1:11" s="39" customFormat="1" x14ac:dyDescent="0.25">
      <c r="A256" s="5" t="s">
        <v>318</v>
      </c>
      <c r="B256" s="5" t="s">
        <v>87</v>
      </c>
      <c r="C256" s="5" t="s">
        <v>92</v>
      </c>
      <c r="D256" s="11" t="s">
        <v>93</v>
      </c>
      <c r="E256" s="5" t="s">
        <v>40</v>
      </c>
      <c r="F256" s="6">
        <v>1</v>
      </c>
      <c r="G256" s="6"/>
      <c r="H256" s="6">
        <f t="shared" si="81"/>
        <v>0</v>
      </c>
      <c r="I256" s="6"/>
      <c r="J256" s="6">
        <f t="shared" si="82"/>
        <v>0</v>
      </c>
      <c r="K256" s="6">
        <f t="shared" si="83"/>
        <v>0</v>
      </c>
    </row>
    <row r="257" spans="1:11" s="39" customFormat="1" x14ac:dyDescent="0.25">
      <c r="A257" s="46"/>
      <c r="B257" s="47"/>
      <c r="C257" s="48"/>
      <c r="D257" s="49" t="s">
        <v>124</v>
      </c>
      <c r="E257" s="49"/>
      <c r="F257" s="49"/>
      <c r="G257" s="50">
        <f>SUM(H254:H256)</f>
        <v>0</v>
      </c>
      <c r="H257" s="51"/>
      <c r="I257" s="50">
        <f>SUM(J254:J256)</f>
        <v>0</v>
      </c>
      <c r="J257" s="51"/>
      <c r="K257" s="14">
        <f>SUM(K254:K256)</f>
        <v>0</v>
      </c>
    </row>
    <row r="258" spans="1:11" s="39" customFormat="1" x14ac:dyDescent="0.25">
      <c r="A258" s="36"/>
      <c r="B258" s="37"/>
      <c r="C258" s="38"/>
      <c r="D258" s="41" t="s">
        <v>341</v>
      </c>
      <c r="E258" s="42"/>
      <c r="F258" s="42"/>
      <c r="G258" s="50">
        <f>G257+G252</f>
        <v>0</v>
      </c>
      <c r="H258" s="51"/>
      <c r="I258" s="50">
        <f>I257+I252</f>
        <v>0</v>
      </c>
      <c r="J258" s="51"/>
      <c r="K258" s="14">
        <f>K257+K252</f>
        <v>0</v>
      </c>
    </row>
    <row r="259" spans="1:11" s="39" customFormat="1" x14ac:dyDescent="0.25">
      <c r="A259"/>
      <c r="B259"/>
      <c r="C259"/>
      <c r="D259"/>
      <c r="E259"/>
      <c r="F259"/>
      <c r="G259"/>
      <c r="H259"/>
      <c r="I259"/>
      <c r="J259"/>
      <c r="K259"/>
    </row>
    <row r="260" spans="1:11" s="39" customFormat="1" x14ac:dyDescent="0.25">
      <c r="A260" s="52" t="s">
        <v>320</v>
      </c>
      <c r="B260" s="53"/>
      <c r="C260" s="54"/>
      <c r="D260" s="55" t="s">
        <v>328</v>
      </c>
      <c r="E260" s="56"/>
      <c r="F260" s="56"/>
      <c r="G260" s="56"/>
      <c r="H260" s="56"/>
      <c r="I260" s="56"/>
      <c r="J260" s="56"/>
      <c r="K260" s="57"/>
    </row>
    <row r="261" spans="1:11" s="39" customFormat="1" x14ac:dyDescent="0.25">
      <c r="A261" s="52" t="s">
        <v>321</v>
      </c>
      <c r="B261" s="53"/>
      <c r="C261" s="54"/>
      <c r="D261" s="31" t="s">
        <v>57</v>
      </c>
      <c r="E261" s="40"/>
      <c r="F261" s="32"/>
      <c r="G261" s="32"/>
      <c r="H261" s="32"/>
      <c r="I261" s="32"/>
      <c r="J261" s="32"/>
      <c r="K261" s="33"/>
    </row>
    <row r="262" spans="1:11" s="39" customFormat="1" ht="30" x14ac:dyDescent="0.25">
      <c r="A262" s="5" t="s">
        <v>322</v>
      </c>
      <c r="B262" s="5" t="s">
        <v>38</v>
      </c>
      <c r="C262" s="5" t="s">
        <v>58</v>
      </c>
      <c r="D262" s="11" t="s">
        <v>59</v>
      </c>
      <c r="E262" s="5" t="s">
        <v>60</v>
      </c>
      <c r="F262" s="6">
        <v>4</v>
      </c>
      <c r="G262" s="6"/>
      <c r="H262" s="6">
        <f>G262*F262</f>
        <v>0</v>
      </c>
      <c r="I262" s="6"/>
      <c r="J262" s="6">
        <f>I262*F262</f>
        <v>0</v>
      </c>
      <c r="K262" s="6">
        <f>J262+H262</f>
        <v>0</v>
      </c>
    </row>
    <row r="263" spans="1:11" s="39" customFormat="1" x14ac:dyDescent="0.25">
      <c r="A263" s="5" t="s">
        <v>349</v>
      </c>
      <c r="B263" s="5" t="s">
        <v>7</v>
      </c>
      <c r="C263" s="5" t="s">
        <v>75</v>
      </c>
      <c r="D263" s="11" t="s">
        <v>76</v>
      </c>
      <c r="E263" s="5" t="s">
        <v>77</v>
      </c>
      <c r="F263" s="6">
        <v>1</v>
      </c>
      <c r="G263" s="6"/>
      <c r="H263" s="6">
        <f t="shared" ref="H263:H264" si="84">G263*F263</f>
        <v>0</v>
      </c>
      <c r="I263" s="6"/>
      <c r="J263" s="6">
        <f t="shared" ref="J263:J264" si="85">I263*F263</f>
        <v>0</v>
      </c>
      <c r="K263" s="6">
        <f t="shared" ref="K263:K264" si="86">J263+H263</f>
        <v>0</v>
      </c>
    </row>
    <row r="264" spans="1:11" s="39" customFormat="1" x14ac:dyDescent="0.25">
      <c r="A264" s="5" t="s">
        <v>350</v>
      </c>
      <c r="B264" s="5" t="s">
        <v>7</v>
      </c>
      <c r="C264" s="5" t="s">
        <v>78</v>
      </c>
      <c r="D264" s="11" t="s">
        <v>79</v>
      </c>
      <c r="E264" s="5" t="s">
        <v>77</v>
      </c>
      <c r="F264" s="6">
        <v>1</v>
      </c>
      <c r="G264" s="6"/>
      <c r="H264" s="6">
        <f t="shared" si="84"/>
        <v>0</v>
      </c>
      <c r="I264" s="6"/>
      <c r="J264" s="6">
        <f t="shared" si="85"/>
        <v>0</v>
      </c>
      <c r="K264" s="6">
        <f t="shared" si="86"/>
        <v>0</v>
      </c>
    </row>
    <row r="265" spans="1:11" s="39" customFormat="1" x14ac:dyDescent="0.25">
      <c r="A265" s="59"/>
      <c r="B265" s="60"/>
      <c r="C265" s="61"/>
      <c r="D265" s="49" t="s">
        <v>119</v>
      </c>
      <c r="E265" s="49"/>
      <c r="F265" s="49"/>
      <c r="G265" s="50">
        <f>SUM(H262:H264)</f>
        <v>0</v>
      </c>
      <c r="H265" s="51"/>
      <c r="I265" s="50">
        <f>SUM(J262:J264)</f>
        <v>0</v>
      </c>
      <c r="J265" s="51"/>
      <c r="K265" s="14">
        <f>SUM(K262:K264)</f>
        <v>0</v>
      </c>
    </row>
    <row r="266" spans="1:11" s="39" customFormat="1" x14ac:dyDescent="0.25">
      <c r="A266" s="52" t="s">
        <v>351</v>
      </c>
      <c r="B266" s="53"/>
      <c r="C266" s="54"/>
      <c r="D266" s="31" t="s">
        <v>121</v>
      </c>
      <c r="E266" s="40"/>
      <c r="F266" s="32"/>
      <c r="G266" s="32"/>
      <c r="H266" s="32"/>
      <c r="I266" s="32"/>
      <c r="J266" s="32"/>
      <c r="K266" s="33"/>
    </row>
    <row r="267" spans="1:11" s="39" customFormat="1" ht="30" x14ac:dyDescent="0.25">
      <c r="A267" s="5" t="s">
        <v>352</v>
      </c>
      <c r="B267" s="5" t="s">
        <v>38</v>
      </c>
      <c r="C267" s="5" t="s">
        <v>111</v>
      </c>
      <c r="D267" s="11" t="s">
        <v>112</v>
      </c>
      <c r="E267" s="5" t="s">
        <v>39</v>
      </c>
      <c r="F267" s="6">
        <v>1</v>
      </c>
      <c r="G267" s="6"/>
      <c r="H267" s="6">
        <f t="shared" ref="H267:H271" si="87">G267*F267</f>
        <v>0</v>
      </c>
      <c r="I267" s="6"/>
      <c r="J267" s="6">
        <f t="shared" ref="J267:J271" si="88">I267*F267</f>
        <v>0</v>
      </c>
      <c r="K267" s="6">
        <f t="shared" ref="K267:K271" si="89">J267+H267</f>
        <v>0</v>
      </c>
    </row>
    <row r="268" spans="1:11" s="39" customFormat="1" ht="30" x14ac:dyDescent="0.25">
      <c r="A268" s="5" t="s">
        <v>353</v>
      </c>
      <c r="B268" s="5" t="s">
        <v>7</v>
      </c>
      <c r="C268" s="5" t="s">
        <v>115</v>
      </c>
      <c r="D268" s="11" t="s">
        <v>116</v>
      </c>
      <c r="E268" s="5" t="s">
        <v>37</v>
      </c>
      <c r="F268" s="6">
        <v>1</v>
      </c>
      <c r="G268" s="6"/>
      <c r="H268" s="6">
        <f t="shared" si="87"/>
        <v>0</v>
      </c>
      <c r="I268" s="6"/>
      <c r="J268" s="6">
        <f t="shared" si="88"/>
        <v>0</v>
      </c>
      <c r="K268" s="6">
        <f t="shared" si="89"/>
        <v>0</v>
      </c>
    </row>
    <row r="269" spans="1:11" s="39" customFormat="1" ht="30" x14ac:dyDescent="0.25">
      <c r="A269" s="5" t="s">
        <v>354</v>
      </c>
      <c r="B269" s="5" t="s">
        <v>38</v>
      </c>
      <c r="C269" s="5" t="s">
        <v>98</v>
      </c>
      <c r="D269" s="11" t="s">
        <v>99</v>
      </c>
      <c r="E269" s="5" t="s">
        <v>63</v>
      </c>
      <c r="F269" s="6">
        <v>1</v>
      </c>
      <c r="G269" s="6"/>
      <c r="H269" s="6">
        <f t="shared" si="87"/>
        <v>0</v>
      </c>
      <c r="I269" s="6"/>
      <c r="J269" s="6">
        <f t="shared" si="88"/>
        <v>0</v>
      </c>
      <c r="K269" s="6">
        <f t="shared" si="89"/>
        <v>0</v>
      </c>
    </row>
    <row r="270" spans="1:11" s="39" customFormat="1" x14ac:dyDescent="0.25">
      <c r="A270" s="5" t="s">
        <v>355</v>
      </c>
      <c r="B270" s="5" t="s">
        <v>38</v>
      </c>
      <c r="C270" s="5" t="s">
        <v>100</v>
      </c>
      <c r="D270" s="11" t="s">
        <v>101</v>
      </c>
      <c r="E270" s="5" t="s">
        <v>102</v>
      </c>
      <c r="F270" s="6">
        <v>4</v>
      </c>
      <c r="G270" s="6"/>
      <c r="H270" s="6">
        <f t="shared" si="87"/>
        <v>0</v>
      </c>
      <c r="I270" s="6"/>
      <c r="J270" s="6">
        <f t="shared" si="88"/>
        <v>0</v>
      </c>
      <c r="K270" s="6">
        <f t="shared" si="89"/>
        <v>0</v>
      </c>
    </row>
    <row r="271" spans="1:11" s="39" customFormat="1" x14ac:dyDescent="0.25">
      <c r="A271" s="5" t="s">
        <v>356</v>
      </c>
      <c r="B271" s="5" t="s">
        <v>38</v>
      </c>
      <c r="C271" s="5" t="s">
        <v>103</v>
      </c>
      <c r="D271" s="11" t="s">
        <v>104</v>
      </c>
      <c r="E271" s="5" t="s">
        <v>102</v>
      </c>
      <c r="F271" s="6">
        <v>4</v>
      </c>
      <c r="G271" s="6"/>
      <c r="H271" s="6">
        <f t="shared" si="87"/>
        <v>0</v>
      </c>
      <c r="I271" s="6"/>
      <c r="J271" s="6">
        <f t="shared" si="88"/>
        <v>0</v>
      </c>
      <c r="K271" s="6">
        <f t="shared" si="89"/>
        <v>0</v>
      </c>
    </row>
    <row r="272" spans="1:11" s="39" customFormat="1" x14ac:dyDescent="0.25">
      <c r="A272" s="59"/>
      <c r="B272" s="60"/>
      <c r="C272" s="61"/>
      <c r="D272" s="49" t="s">
        <v>122</v>
      </c>
      <c r="E272" s="49"/>
      <c r="F272" s="49"/>
      <c r="G272" s="50">
        <f>SUM(H267:H271)</f>
        <v>0</v>
      </c>
      <c r="H272" s="51"/>
      <c r="I272" s="50">
        <f>SUM(J267:J271)</f>
        <v>0</v>
      </c>
      <c r="J272" s="51"/>
      <c r="K272" s="14">
        <f>SUM(K267:K271)</f>
        <v>0</v>
      </c>
    </row>
    <row r="273" spans="1:11" s="39" customFormat="1" x14ac:dyDescent="0.25">
      <c r="A273" s="52" t="s">
        <v>323</v>
      </c>
      <c r="B273" s="53"/>
      <c r="C273" s="54"/>
      <c r="D273" s="31" t="s">
        <v>123</v>
      </c>
      <c r="E273" s="40"/>
      <c r="F273" s="32"/>
      <c r="G273" s="32"/>
      <c r="H273" s="32"/>
      <c r="I273" s="32"/>
      <c r="J273" s="32"/>
      <c r="K273" s="33"/>
    </row>
    <row r="274" spans="1:11" s="39" customFormat="1" x14ac:dyDescent="0.25">
      <c r="A274" s="5" t="s">
        <v>324</v>
      </c>
      <c r="B274" s="5" t="s">
        <v>87</v>
      </c>
      <c r="C274" s="5" t="s">
        <v>88</v>
      </c>
      <c r="D274" s="11" t="s">
        <v>89</v>
      </c>
      <c r="E274" s="5" t="s">
        <v>40</v>
      </c>
      <c r="F274" s="6">
        <v>1</v>
      </c>
      <c r="G274" s="6"/>
      <c r="H274" s="6">
        <f t="shared" ref="H274:H276" si="90">G274*F274</f>
        <v>0</v>
      </c>
      <c r="I274" s="6"/>
      <c r="J274" s="6">
        <f t="shared" ref="J274:J276" si="91">I274*F274</f>
        <v>0</v>
      </c>
      <c r="K274" s="6">
        <f t="shared" ref="K274:K276" si="92">J274+H274</f>
        <v>0</v>
      </c>
    </row>
    <row r="275" spans="1:11" s="39" customFormat="1" x14ac:dyDescent="0.25">
      <c r="A275" s="5" t="s">
        <v>325</v>
      </c>
      <c r="B275" s="5" t="s">
        <v>87</v>
      </c>
      <c r="C275" s="5" t="s">
        <v>90</v>
      </c>
      <c r="D275" s="11" t="s">
        <v>91</v>
      </c>
      <c r="E275" s="5" t="s">
        <v>40</v>
      </c>
      <c r="F275" s="6">
        <v>1</v>
      </c>
      <c r="G275" s="6"/>
      <c r="H275" s="6">
        <f t="shared" si="90"/>
        <v>0</v>
      </c>
      <c r="I275" s="6"/>
      <c r="J275" s="6">
        <f t="shared" si="91"/>
        <v>0</v>
      </c>
      <c r="K275" s="6">
        <f t="shared" si="92"/>
        <v>0</v>
      </c>
    </row>
    <row r="276" spans="1:11" s="39" customFormat="1" x14ac:dyDescent="0.25">
      <c r="A276" s="5" t="s">
        <v>326</v>
      </c>
      <c r="B276" s="5" t="s">
        <v>87</v>
      </c>
      <c r="C276" s="5" t="s">
        <v>92</v>
      </c>
      <c r="D276" s="11" t="s">
        <v>93</v>
      </c>
      <c r="E276" s="5" t="s">
        <v>40</v>
      </c>
      <c r="F276" s="6">
        <v>1</v>
      </c>
      <c r="G276" s="6"/>
      <c r="H276" s="6">
        <f t="shared" si="90"/>
        <v>0</v>
      </c>
      <c r="I276" s="6"/>
      <c r="J276" s="6">
        <f t="shared" si="91"/>
        <v>0</v>
      </c>
      <c r="K276" s="6">
        <f t="shared" si="92"/>
        <v>0</v>
      </c>
    </row>
    <row r="277" spans="1:11" s="39" customFormat="1" x14ac:dyDescent="0.25">
      <c r="A277" s="46"/>
      <c r="B277" s="47"/>
      <c r="C277" s="48"/>
      <c r="D277" s="49" t="s">
        <v>124</v>
      </c>
      <c r="E277" s="49"/>
      <c r="F277" s="49"/>
      <c r="G277" s="50">
        <f>SUM(H274:H276)</f>
        <v>0</v>
      </c>
      <c r="H277" s="51"/>
      <c r="I277" s="50">
        <f>SUM(J274:J276)</f>
        <v>0</v>
      </c>
      <c r="J277" s="51"/>
      <c r="K277" s="14">
        <f>SUM(K274:K276)</f>
        <v>0</v>
      </c>
    </row>
    <row r="278" spans="1:11" s="39" customFormat="1" x14ac:dyDescent="0.25">
      <c r="A278" s="36"/>
      <c r="B278" s="37"/>
      <c r="C278" s="38"/>
      <c r="D278" s="41" t="s">
        <v>338</v>
      </c>
      <c r="E278" s="42"/>
      <c r="F278" s="42"/>
      <c r="G278" s="50">
        <f>G277+G272+G265</f>
        <v>0</v>
      </c>
      <c r="H278" s="51"/>
      <c r="I278" s="50">
        <f>I277+I272+I265</f>
        <v>0</v>
      </c>
      <c r="J278" s="51"/>
      <c r="K278" s="14">
        <f>K277+K272+K265</f>
        <v>0</v>
      </c>
    </row>
    <row r="279" spans="1:11" s="39" customFormat="1" x14ac:dyDescent="0.25">
      <c r="A279"/>
      <c r="B279"/>
      <c r="C279"/>
      <c r="D279"/>
      <c r="E279"/>
      <c r="F279"/>
      <c r="G279"/>
      <c r="H279"/>
      <c r="I279"/>
      <c r="J279"/>
      <c r="K279"/>
    </row>
    <row r="280" spans="1:11" s="39" customFormat="1" x14ac:dyDescent="0.25">
      <c r="A280" s="52" t="s">
        <v>329</v>
      </c>
      <c r="B280" s="53"/>
      <c r="C280" s="54"/>
      <c r="D280" s="55" t="s">
        <v>339</v>
      </c>
      <c r="E280" s="56"/>
      <c r="F280" s="56"/>
      <c r="G280" s="56"/>
      <c r="H280" s="56"/>
      <c r="I280" s="56"/>
      <c r="J280" s="56"/>
      <c r="K280" s="57"/>
    </row>
    <row r="281" spans="1:11" s="39" customFormat="1" x14ac:dyDescent="0.25">
      <c r="A281" s="52" t="s">
        <v>330</v>
      </c>
      <c r="B281" s="53"/>
      <c r="C281" s="54"/>
      <c r="D281" s="31" t="s">
        <v>121</v>
      </c>
      <c r="E281" s="40"/>
      <c r="F281" s="32"/>
      <c r="G281" s="32"/>
      <c r="H281" s="32"/>
      <c r="I281" s="32"/>
      <c r="J281" s="32"/>
      <c r="K281" s="33"/>
    </row>
    <row r="282" spans="1:11" s="39" customFormat="1" ht="30" x14ac:dyDescent="0.25">
      <c r="A282" s="5" t="s">
        <v>331</v>
      </c>
      <c r="B282" s="5" t="s">
        <v>38</v>
      </c>
      <c r="C282" s="5" t="s">
        <v>111</v>
      </c>
      <c r="D282" s="11" t="s">
        <v>112</v>
      </c>
      <c r="E282" s="5" t="s">
        <v>39</v>
      </c>
      <c r="F282" s="6">
        <v>1</v>
      </c>
      <c r="G282" s="6"/>
      <c r="H282" s="6">
        <f t="shared" ref="H282:H286" si="93">G282*F282</f>
        <v>0</v>
      </c>
      <c r="I282" s="6"/>
      <c r="J282" s="6">
        <f t="shared" ref="J282:J286" si="94">I282*F282</f>
        <v>0</v>
      </c>
      <c r="K282" s="6">
        <f t="shared" ref="K282:K286" si="95">J282+H282</f>
        <v>0</v>
      </c>
    </row>
    <row r="283" spans="1:11" s="39" customFormat="1" ht="30" x14ac:dyDescent="0.25">
      <c r="A283" s="5" t="s">
        <v>332</v>
      </c>
      <c r="B283" s="5" t="s">
        <v>7</v>
      </c>
      <c r="C283" s="5" t="s">
        <v>115</v>
      </c>
      <c r="D283" s="11" t="s">
        <v>116</v>
      </c>
      <c r="E283" s="5" t="s">
        <v>37</v>
      </c>
      <c r="F283" s="6">
        <v>1</v>
      </c>
      <c r="G283" s="6"/>
      <c r="H283" s="6">
        <f t="shared" si="93"/>
        <v>0</v>
      </c>
      <c r="I283" s="6"/>
      <c r="J283" s="6">
        <f t="shared" si="94"/>
        <v>0</v>
      </c>
      <c r="K283" s="6">
        <f t="shared" si="95"/>
        <v>0</v>
      </c>
    </row>
    <row r="284" spans="1:11" s="39" customFormat="1" ht="30" x14ac:dyDescent="0.25">
      <c r="A284" s="5" t="s">
        <v>333</v>
      </c>
      <c r="B284" s="5" t="s">
        <v>38</v>
      </c>
      <c r="C284" s="5" t="s">
        <v>98</v>
      </c>
      <c r="D284" s="11" t="s">
        <v>99</v>
      </c>
      <c r="E284" s="5" t="s">
        <v>63</v>
      </c>
      <c r="F284" s="6">
        <v>1</v>
      </c>
      <c r="G284" s="6"/>
      <c r="H284" s="6">
        <f t="shared" si="93"/>
        <v>0</v>
      </c>
      <c r="I284" s="6"/>
      <c r="J284" s="6">
        <f t="shared" si="94"/>
        <v>0</v>
      </c>
      <c r="K284" s="6">
        <f t="shared" si="95"/>
        <v>0</v>
      </c>
    </row>
    <row r="285" spans="1:11" s="39" customFormat="1" x14ac:dyDescent="0.25">
      <c r="A285" s="5" t="s">
        <v>357</v>
      </c>
      <c r="B285" s="5" t="s">
        <v>38</v>
      </c>
      <c r="C285" s="5" t="s">
        <v>100</v>
      </c>
      <c r="D285" s="11" t="s">
        <v>101</v>
      </c>
      <c r="E285" s="5" t="s">
        <v>102</v>
      </c>
      <c r="F285" s="6">
        <v>4</v>
      </c>
      <c r="G285" s="6"/>
      <c r="H285" s="6">
        <f t="shared" si="93"/>
        <v>0</v>
      </c>
      <c r="I285" s="6"/>
      <c r="J285" s="6">
        <f t="shared" si="94"/>
        <v>0</v>
      </c>
      <c r="K285" s="6">
        <f t="shared" si="95"/>
        <v>0</v>
      </c>
    </row>
    <row r="286" spans="1:11" s="39" customFormat="1" x14ac:dyDescent="0.25">
      <c r="A286" s="5" t="s">
        <v>358</v>
      </c>
      <c r="B286" s="5" t="s">
        <v>38</v>
      </c>
      <c r="C286" s="5" t="s">
        <v>103</v>
      </c>
      <c r="D286" s="11" t="s">
        <v>104</v>
      </c>
      <c r="E286" s="5" t="s">
        <v>102</v>
      </c>
      <c r="F286" s="6">
        <v>4</v>
      </c>
      <c r="G286" s="6"/>
      <c r="H286" s="6">
        <f t="shared" si="93"/>
        <v>0</v>
      </c>
      <c r="I286" s="6"/>
      <c r="J286" s="6">
        <f t="shared" si="94"/>
        <v>0</v>
      </c>
      <c r="K286" s="6">
        <f t="shared" si="95"/>
        <v>0</v>
      </c>
    </row>
    <row r="287" spans="1:11" s="39" customFormat="1" x14ac:dyDescent="0.25">
      <c r="A287" s="59"/>
      <c r="B287" s="60"/>
      <c r="C287" s="61"/>
      <c r="D287" s="49" t="s">
        <v>122</v>
      </c>
      <c r="E287" s="49"/>
      <c r="F287" s="49"/>
      <c r="G287" s="50">
        <f>SUM(H282:H286)</f>
        <v>0</v>
      </c>
      <c r="H287" s="51"/>
      <c r="I287" s="50">
        <f>SUM(J282:J286)</f>
        <v>0</v>
      </c>
      <c r="J287" s="51"/>
      <c r="K287" s="14">
        <f>SUM(K282:K286)</f>
        <v>0</v>
      </c>
    </row>
    <row r="288" spans="1:11" s="39" customFormat="1" x14ac:dyDescent="0.25">
      <c r="A288" s="52" t="s">
        <v>334</v>
      </c>
      <c r="B288" s="53"/>
      <c r="C288" s="54"/>
      <c r="D288" s="31" t="s">
        <v>123</v>
      </c>
      <c r="E288" s="40"/>
      <c r="F288" s="32"/>
      <c r="G288" s="32"/>
      <c r="H288" s="32"/>
      <c r="I288" s="32"/>
      <c r="J288" s="32"/>
      <c r="K288" s="33"/>
    </row>
    <row r="289" spans="1:11" s="39" customFormat="1" x14ac:dyDescent="0.25">
      <c r="A289" s="5" t="s">
        <v>335</v>
      </c>
      <c r="B289" s="5" t="s">
        <v>87</v>
      </c>
      <c r="C289" s="5" t="s">
        <v>88</v>
      </c>
      <c r="D289" s="11" t="s">
        <v>89</v>
      </c>
      <c r="E289" s="5" t="s">
        <v>40</v>
      </c>
      <c r="F289" s="6">
        <v>1</v>
      </c>
      <c r="G289" s="6"/>
      <c r="H289" s="6">
        <f t="shared" ref="H289:H291" si="96">G289*F289</f>
        <v>0</v>
      </c>
      <c r="I289" s="6"/>
      <c r="J289" s="6">
        <f t="shared" ref="J289:J291" si="97">I289*F289</f>
        <v>0</v>
      </c>
      <c r="K289" s="6">
        <f t="shared" ref="K289:K291" si="98">J289+H289</f>
        <v>0</v>
      </c>
    </row>
    <row r="290" spans="1:11" s="39" customFormat="1" x14ac:dyDescent="0.25">
      <c r="A290" s="5" t="s">
        <v>336</v>
      </c>
      <c r="B290" s="5" t="s">
        <v>87</v>
      </c>
      <c r="C290" s="5" t="s">
        <v>90</v>
      </c>
      <c r="D290" s="11" t="s">
        <v>91</v>
      </c>
      <c r="E290" s="5" t="s">
        <v>40</v>
      </c>
      <c r="F290" s="6">
        <v>1</v>
      </c>
      <c r="G290" s="6"/>
      <c r="H290" s="6">
        <f t="shared" si="96"/>
        <v>0</v>
      </c>
      <c r="I290" s="6"/>
      <c r="J290" s="6">
        <f t="shared" si="97"/>
        <v>0</v>
      </c>
      <c r="K290" s="6">
        <f t="shared" si="98"/>
        <v>0</v>
      </c>
    </row>
    <row r="291" spans="1:11" s="39" customFormat="1" x14ac:dyDescent="0.25">
      <c r="A291" s="5" t="s">
        <v>337</v>
      </c>
      <c r="B291" s="5" t="s">
        <v>87</v>
      </c>
      <c r="C291" s="5" t="s">
        <v>92</v>
      </c>
      <c r="D291" s="11" t="s">
        <v>93</v>
      </c>
      <c r="E291" s="5" t="s">
        <v>40</v>
      </c>
      <c r="F291" s="6">
        <v>1</v>
      </c>
      <c r="G291" s="6"/>
      <c r="H291" s="6">
        <f t="shared" si="96"/>
        <v>0</v>
      </c>
      <c r="I291" s="6"/>
      <c r="J291" s="6">
        <f t="shared" si="97"/>
        <v>0</v>
      </c>
      <c r="K291" s="6">
        <f t="shared" si="98"/>
        <v>0</v>
      </c>
    </row>
    <row r="292" spans="1:11" s="39" customFormat="1" x14ac:dyDescent="0.25">
      <c r="A292" s="46"/>
      <c r="B292" s="47"/>
      <c r="C292" s="48"/>
      <c r="D292" s="49" t="s">
        <v>124</v>
      </c>
      <c r="E292" s="49"/>
      <c r="F292" s="49"/>
      <c r="G292" s="50">
        <f>SUM(H289:H291)</f>
        <v>0</v>
      </c>
      <c r="H292" s="51"/>
      <c r="I292" s="50">
        <f>SUM(J289:J291)</f>
        <v>0</v>
      </c>
      <c r="J292" s="51"/>
      <c r="K292" s="14">
        <f>SUM(K289:K291)</f>
        <v>0</v>
      </c>
    </row>
    <row r="293" spans="1:11" s="39" customFormat="1" x14ac:dyDescent="0.25">
      <c r="A293" s="36"/>
      <c r="B293" s="37"/>
      <c r="C293" s="38"/>
      <c r="D293" s="41" t="s">
        <v>340</v>
      </c>
      <c r="E293" s="42"/>
      <c r="F293" s="42"/>
      <c r="G293" s="50">
        <f>G292+G287</f>
        <v>0</v>
      </c>
      <c r="H293" s="51"/>
      <c r="I293" s="50">
        <f>I292+I287</f>
        <v>0</v>
      </c>
      <c r="J293" s="51"/>
      <c r="K293" s="14">
        <f>K292+K287</f>
        <v>0</v>
      </c>
    </row>
    <row r="294" spans="1:11" customFormat="1" x14ac:dyDescent="0.25"/>
    <row r="295" spans="1:11" s="39" customFormat="1" x14ac:dyDescent="0.25">
      <c r="A295" s="62" t="s">
        <v>31</v>
      </c>
      <c r="B295" s="63"/>
      <c r="C295" s="63"/>
      <c r="D295" s="63"/>
      <c r="E295" s="63"/>
      <c r="F295" s="64"/>
      <c r="G295" s="65">
        <f>G293+G278+G142+G258+G247+G215+G195+G165+G131+G99+G67+G35</f>
        <v>0</v>
      </c>
      <c r="H295" s="66"/>
      <c r="I295" s="65">
        <f>I293+I278+I142+I258+I247+I215+I195+I165+I131+I99+I67+I35</f>
        <v>0</v>
      </c>
      <c r="J295" s="66"/>
      <c r="K295" s="15">
        <f>K293+K278+K258+K247+K215+K195+K165+K142+K131+K99+K67+K35</f>
        <v>0</v>
      </c>
    </row>
    <row r="298" spans="1:11" s="39" customFormat="1" x14ac:dyDescent="0.25">
      <c r="A298" s="1"/>
      <c r="D298" s="21" t="s">
        <v>46</v>
      </c>
      <c r="E298" s="58" t="s">
        <v>43</v>
      </c>
      <c r="F298" s="58"/>
      <c r="G298" s="58"/>
      <c r="H298" s="58"/>
      <c r="I298" s="58"/>
      <c r="J298" s="58"/>
      <c r="K298" s="58"/>
    </row>
    <row r="299" spans="1:11" s="39" customFormat="1" x14ac:dyDescent="0.25">
      <c r="A299" s="1"/>
      <c r="D299" s="21"/>
      <c r="F299" s="8"/>
      <c r="G299" s="8"/>
      <c r="H299" s="8"/>
      <c r="I299" s="8"/>
      <c r="J299" s="8"/>
      <c r="K299" s="8"/>
    </row>
    <row r="300" spans="1:11" s="39" customFormat="1" x14ac:dyDescent="0.25">
      <c r="A300" s="1"/>
      <c r="D300" s="21" t="s">
        <v>48</v>
      </c>
      <c r="E300" s="58" t="s">
        <v>43</v>
      </c>
      <c r="F300" s="58"/>
      <c r="G300" s="58"/>
      <c r="H300" s="58"/>
      <c r="I300" s="58"/>
      <c r="J300" s="58"/>
      <c r="K300" s="58"/>
    </row>
    <row r="301" spans="1:11" s="39" customFormat="1" x14ac:dyDescent="0.25">
      <c r="A301" s="1"/>
      <c r="D301" s="21"/>
      <c r="F301" s="8"/>
      <c r="G301" s="8"/>
      <c r="H301" s="8"/>
      <c r="I301" s="8"/>
      <c r="J301" s="8"/>
      <c r="K301" s="8"/>
    </row>
    <row r="302" spans="1:11" s="39" customFormat="1" x14ac:dyDescent="0.25">
      <c r="A302" s="1"/>
      <c r="D302" s="21" t="s">
        <v>47</v>
      </c>
      <c r="E302" s="58" t="s">
        <v>43</v>
      </c>
      <c r="F302" s="58"/>
      <c r="G302" s="58"/>
      <c r="H302" s="58"/>
      <c r="I302" s="58"/>
      <c r="J302" s="58"/>
      <c r="K302" s="58"/>
    </row>
    <row r="303" spans="1:11" s="39" customFormat="1" x14ac:dyDescent="0.25">
      <c r="A303" s="1"/>
      <c r="D303" s="22"/>
      <c r="F303" s="8"/>
      <c r="G303" s="8"/>
      <c r="H303" s="8"/>
      <c r="I303" s="8"/>
      <c r="J303" s="8"/>
      <c r="K303" s="8"/>
    </row>
    <row r="304" spans="1:11" s="39" customFormat="1" x14ac:dyDescent="0.25">
      <c r="A304" s="1"/>
      <c r="D304" s="21" t="s">
        <v>44</v>
      </c>
      <c r="E304" s="58" t="s">
        <v>43</v>
      </c>
      <c r="F304" s="58"/>
      <c r="G304" s="58"/>
      <c r="H304" s="58"/>
      <c r="I304" s="58"/>
      <c r="J304" s="58"/>
      <c r="K304" s="58"/>
    </row>
    <row r="305" spans="1:11" s="39" customFormat="1" x14ac:dyDescent="0.25">
      <c r="A305" s="1"/>
      <c r="D305" s="22"/>
      <c r="F305" s="8"/>
      <c r="G305" s="8"/>
      <c r="H305" s="8"/>
      <c r="I305" s="8"/>
      <c r="J305" s="8"/>
      <c r="K305" s="8"/>
    </row>
    <row r="306" spans="1:11" s="39" customFormat="1" x14ac:dyDescent="0.25">
      <c r="A306" s="1"/>
      <c r="D306" s="21" t="s">
        <v>45</v>
      </c>
      <c r="E306" s="58" t="s">
        <v>43</v>
      </c>
      <c r="F306" s="58"/>
      <c r="G306" s="58"/>
      <c r="H306" s="58"/>
      <c r="I306" s="58"/>
      <c r="J306" s="58"/>
      <c r="K306" s="58"/>
    </row>
  </sheetData>
  <mergeCells count="236">
    <mergeCell ref="G131:H131"/>
    <mergeCell ref="I131:J131"/>
    <mergeCell ref="A133:C133"/>
    <mergeCell ref="D133:K133"/>
    <mergeCell ref="A134:C134"/>
    <mergeCell ref="A6:K6"/>
    <mergeCell ref="A34:C34"/>
    <mergeCell ref="A30:C30"/>
    <mergeCell ref="D34:F34"/>
    <mergeCell ref="G34:H34"/>
    <mergeCell ref="I34:J34"/>
    <mergeCell ref="A52:C52"/>
    <mergeCell ref="G67:H67"/>
    <mergeCell ref="I67:J67"/>
    <mergeCell ref="A102:C102"/>
    <mergeCell ref="A11:C11"/>
    <mergeCell ref="D11:K11"/>
    <mergeCell ref="A1:K1"/>
    <mergeCell ref="A9:A10"/>
    <mergeCell ref="B9:B10"/>
    <mergeCell ref="C9:C10"/>
    <mergeCell ref="D9:D10"/>
    <mergeCell ref="E9:E10"/>
    <mergeCell ref="F9:F10"/>
    <mergeCell ref="G9:H9"/>
    <mergeCell ref="I9:J9"/>
    <mergeCell ref="K9:K10"/>
    <mergeCell ref="A3:D3"/>
    <mergeCell ref="A4:D4"/>
    <mergeCell ref="A5:D5"/>
    <mergeCell ref="A7:D7"/>
    <mergeCell ref="A12:C12"/>
    <mergeCell ref="A22:C22"/>
    <mergeCell ref="D22:F22"/>
    <mergeCell ref="G22:H22"/>
    <mergeCell ref="I22:J22"/>
    <mergeCell ref="A29:C29"/>
    <mergeCell ref="D29:F29"/>
    <mergeCell ref="G29:H29"/>
    <mergeCell ref="I29:J29"/>
    <mergeCell ref="A23:C23"/>
    <mergeCell ref="G35:H35"/>
    <mergeCell ref="I35:J35"/>
    <mergeCell ref="A37:C37"/>
    <mergeCell ref="D37:K37"/>
    <mergeCell ref="A38:C38"/>
    <mergeCell ref="A51:C51"/>
    <mergeCell ref="D51:F51"/>
    <mergeCell ref="G51:H51"/>
    <mergeCell ref="I51:J51"/>
    <mergeCell ref="A61:C61"/>
    <mergeCell ref="D61:F61"/>
    <mergeCell ref="G61:H61"/>
    <mergeCell ref="I61:J61"/>
    <mergeCell ref="A62:C62"/>
    <mergeCell ref="A66:C66"/>
    <mergeCell ref="D66:F66"/>
    <mergeCell ref="G66:H66"/>
    <mergeCell ref="I66:J66"/>
    <mergeCell ref="A69:C69"/>
    <mergeCell ref="D69:K69"/>
    <mergeCell ref="A70:C70"/>
    <mergeCell ref="A83:C83"/>
    <mergeCell ref="D83:F83"/>
    <mergeCell ref="G83:H83"/>
    <mergeCell ref="I83:J83"/>
    <mergeCell ref="A84:C84"/>
    <mergeCell ref="A93:C93"/>
    <mergeCell ref="D93:F93"/>
    <mergeCell ref="G93:H93"/>
    <mergeCell ref="I93:J93"/>
    <mergeCell ref="A94:C94"/>
    <mergeCell ref="A98:C98"/>
    <mergeCell ref="D98:F98"/>
    <mergeCell ref="G98:H98"/>
    <mergeCell ref="I98:J98"/>
    <mergeCell ref="G99:H99"/>
    <mergeCell ref="I99:J99"/>
    <mergeCell ref="A101:C101"/>
    <mergeCell ref="D101:K101"/>
    <mergeCell ref="A115:C115"/>
    <mergeCell ref="D115:F115"/>
    <mergeCell ref="G115:H115"/>
    <mergeCell ref="I115:J115"/>
    <mergeCell ref="A116:C116"/>
    <mergeCell ref="A125:C125"/>
    <mergeCell ref="D125:F125"/>
    <mergeCell ref="A126:C126"/>
    <mergeCell ref="A130:C130"/>
    <mergeCell ref="D130:F130"/>
    <mergeCell ref="G130:H130"/>
    <mergeCell ref="I130:J130"/>
    <mergeCell ref="G125:H125"/>
    <mergeCell ref="I125:J125"/>
    <mergeCell ref="A181:C181"/>
    <mergeCell ref="D181:F181"/>
    <mergeCell ref="G181:H181"/>
    <mergeCell ref="I181:J181"/>
    <mergeCell ref="A182:C182"/>
    <mergeCell ref="A167:C167"/>
    <mergeCell ref="D167:K167"/>
    <mergeCell ref="A168:C168"/>
    <mergeCell ref="A160:C160"/>
    <mergeCell ref="A164:C164"/>
    <mergeCell ref="D164:F164"/>
    <mergeCell ref="G164:H164"/>
    <mergeCell ref="I164:J164"/>
    <mergeCell ref="G165:H165"/>
    <mergeCell ref="I165:J165"/>
    <mergeCell ref="A218:C218"/>
    <mergeCell ref="A189:C189"/>
    <mergeCell ref="A202:C202"/>
    <mergeCell ref="D202:F202"/>
    <mergeCell ref="G202:H202"/>
    <mergeCell ref="I202:J202"/>
    <mergeCell ref="A203:C203"/>
    <mergeCell ref="A210:C210"/>
    <mergeCell ref="D189:F189"/>
    <mergeCell ref="G189:H189"/>
    <mergeCell ref="I189:J189"/>
    <mergeCell ref="A190:C190"/>
    <mergeCell ref="A194:C194"/>
    <mergeCell ref="D194:F194"/>
    <mergeCell ref="G194:H194"/>
    <mergeCell ref="I194:J194"/>
    <mergeCell ref="G195:H195"/>
    <mergeCell ref="I195:J195"/>
    <mergeCell ref="A197:C197"/>
    <mergeCell ref="D197:K197"/>
    <mergeCell ref="A198:C198"/>
    <mergeCell ref="A209:C209"/>
    <mergeCell ref="G247:H247"/>
    <mergeCell ref="I247:J247"/>
    <mergeCell ref="A249:C249"/>
    <mergeCell ref="D249:K249"/>
    <mergeCell ref="A250:C250"/>
    <mergeCell ref="A231:C231"/>
    <mergeCell ref="D231:F231"/>
    <mergeCell ref="G231:H231"/>
    <mergeCell ref="I231:J231"/>
    <mergeCell ref="A232:C232"/>
    <mergeCell ref="A241:C241"/>
    <mergeCell ref="D241:F241"/>
    <mergeCell ref="G241:H241"/>
    <mergeCell ref="I241:J241"/>
    <mergeCell ref="A242:C242"/>
    <mergeCell ref="A246:C246"/>
    <mergeCell ref="D246:F246"/>
    <mergeCell ref="G246:H246"/>
    <mergeCell ref="I246:J246"/>
    <mergeCell ref="A265:C265"/>
    <mergeCell ref="D265:F265"/>
    <mergeCell ref="G265:H265"/>
    <mergeCell ref="I265:J265"/>
    <mergeCell ref="A266:C266"/>
    <mergeCell ref="A252:C252"/>
    <mergeCell ref="D252:F252"/>
    <mergeCell ref="G252:H252"/>
    <mergeCell ref="I252:J252"/>
    <mergeCell ref="A253:C253"/>
    <mergeCell ref="A281:C281"/>
    <mergeCell ref="A280:C280"/>
    <mergeCell ref="D280:K280"/>
    <mergeCell ref="A273:C273"/>
    <mergeCell ref="G278:H278"/>
    <mergeCell ref="I278:J278"/>
    <mergeCell ref="A272:C272"/>
    <mergeCell ref="D272:F272"/>
    <mergeCell ref="G272:H272"/>
    <mergeCell ref="I272:J272"/>
    <mergeCell ref="A277:C277"/>
    <mergeCell ref="D277:F277"/>
    <mergeCell ref="G277:H277"/>
    <mergeCell ref="I277:J277"/>
    <mergeCell ref="A292:C292"/>
    <mergeCell ref="A287:C287"/>
    <mergeCell ref="D287:F287"/>
    <mergeCell ref="G287:H287"/>
    <mergeCell ref="I287:J287"/>
    <mergeCell ref="A288:C288"/>
    <mergeCell ref="D292:F292"/>
    <mergeCell ref="G292:H292"/>
    <mergeCell ref="I292:J292"/>
    <mergeCell ref="G293:H293"/>
    <mergeCell ref="I293:J293"/>
    <mergeCell ref="A295:F295"/>
    <mergeCell ref="G295:H295"/>
    <mergeCell ref="I295:J295"/>
    <mergeCell ref="E298:K298"/>
    <mergeCell ref="E300:K300"/>
    <mergeCell ref="E302:K302"/>
    <mergeCell ref="E304:K304"/>
    <mergeCell ref="E306:K306"/>
    <mergeCell ref="A136:C136"/>
    <mergeCell ref="D136:F136"/>
    <mergeCell ref="G136:H136"/>
    <mergeCell ref="I136:J136"/>
    <mergeCell ref="A137:C137"/>
    <mergeCell ref="A141:C141"/>
    <mergeCell ref="D141:F141"/>
    <mergeCell ref="G141:H141"/>
    <mergeCell ref="I141:J141"/>
    <mergeCell ref="G142:H142"/>
    <mergeCell ref="I142:J142"/>
    <mergeCell ref="A144:C144"/>
    <mergeCell ref="D144:K144"/>
    <mergeCell ref="A145:C145"/>
    <mergeCell ref="A149:C149"/>
    <mergeCell ref="D149:F149"/>
    <mergeCell ref="G149:H149"/>
    <mergeCell ref="I149:J149"/>
    <mergeCell ref="A150:C150"/>
    <mergeCell ref="A159:C159"/>
    <mergeCell ref="D159:F159"/>
    <mergeCell ref="G159:H159"/>
    <mergeCell ref="I159:J159"/>
    <mergeCell ref="D209:F209"/>
    <mergeCell ref="G209:H209"/>
    <mergeCell ref="I209:J209"/>
    <mergeCell ref="A214:C214"/>
    <mergeCell ref="D214:F214"/>
    <mergeCell ref="G214:H214"/>
    <mergeCell ref="I214:J214"/>
    <mergeCell ref="A217:C217"/>
    <mergeCell ref="D217:K217"/>
    <mergeCell ref="G215:H215"/>
    <mergeCell ref="I215:J215"/>
    <mergeCell ref="A257:C257"/>
    <mergeCell ref="D257:F257"/>
    <mergeCell ref="G257:H257"/>
    <mergeCell ref="I257:J257"/>
    <mergeCell ref="G258:H258"/>
    <mergeCell ref="I258:J258"/>
    <mergeCell ref="A260:C260"/>
    <mergeCell ref="D260:K260"/>
    <mergeCell ref="A261:C261"/>
  </mergeCells>
  <pageMargins left="0.51181102362204722" right="0.51181102362204722" top="0.78740157480314965" bottom="0.78740157480314965" header="0.31496062992125984" footer="0.31496062992125984"/>
  <pageSetup paperSize="9" scale="76" fitToHeight="0" orientation="landscape" r:id="rId1"/>
  <headerFooter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7"/>
  <sheetViews>
    <sheetView zoomScaleNormal="100" workbookViewId="0">
      <selection activeCell="A6" sqref="A6:K6"/>
    </sheetView>
  </sheetViews>
  <sheetFormatPr defaultRowHeight="15" x14ac:dyDescent="0.25"/>
  <cols>
    <col min="1" max="1" width="7.28515625" style="39" customWidth="1"/>
    <col min="2" max="2" width="10" style="39" customWidth="1"/>
    <col min="3" max="3" width="7.7109375" style="39" customWidth="1"/>
    <col min="4" max="4" width="76.28515625" style="10" customWidth="1"/>
    <col min="5" max="5" width="9.140625" style="39"/>
    <col min="6" max="6" width="11.5703125" style="8" customWidth="1"/>
    <col min="7" max="7" width="9.5703125" style="8" bestFit="1" customWidth="1"/>
    <col min="8" max="8" width="11.5703125" style="8" bestFit="1" customWidth="1"/>
    <col min="9" max="9" width="9.5703125" style="8" bestFit="1" customWidth="1"/>
    <col min="10" max="10" width="12.28515625" style="8" customWidth="1"/>
    <col min="11" max="11" width="14" style="8" customWidth="1"/>
    <col min="12" max="12" width="9.140625" style="39"/>
    <col min="13" max="13" width="11.5703125" style="39" bestFit="1" customWidth="1"/>
    <col min="14" max="16384" width="9.140625" style="39"/>
  </cols>
  <sheetData>
    <row r="1" spans="1:11" ht="21" x14ac:dyDescent="0.25">
      <c r="A1" s="73" t="s">
        <v>16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3" spans="1:11" x14ac:dyDescent="0.25">
      <c r="A3" s="71" t="s">
        <v>10</v>
      </c>
      <c r="B3" s="71"/>
      <c r="C3" s="71"/>
      <c r="D3" s="71"/>
    </row>
    <row r="4" spans="1:11" x14ac:dyDescent="0.25">
      <c r="A4" s="71" t="s">
        <v>51</v>
      </c>
      <c r="B4" s="71"/>
      <c r="C4" s="71"/>
      <c r="D4" s="71"/>
    </row>
    <row r="5" spans="1:11" x14ac:dyDescent="0.25">
      <c r="A5" s="71" t="s">
        <v>52</v>
      </c>
      <c r="B5" s="71"/>
      <c r="C5" s="71"/>
      <c r="D5" s="71"/>
    </row>
    <row r="6" spans="1:11" x14ac:dyDescent="0.25">
      <c r="A6" s="72" t="s">
        <v>361</v>
      </c>
      <c r="B6" s="72"/>
      <c r="C6" s="72"/>
      <c r="D6" s="72"/>
      <c r="E6" s="72"/>
      <c r="F6" s="72"/>
      <c r="G6" s="72"/>
      <c r="H6" s="72"/>
      <c r="I6" s="72"/>
      <c r="J6" s="72"/>
      <c r="K6" s="72"/>
    </row>
    <row r="7" spans="1:11" x14ac:dyDescent="0.25">
      <c r="A7" s="72" t="s">
        <v>53</v>
      </c>
      <c r="B7" s="72"/>
      <c r="C7" s="72"/>
      <c r="D7" s="72"/>
    </row>
    <row r="9" spans="1:11" ht="15" customHeight="1" x14ac:dyDescent="0.25">
      <c r="A9" s="68" t="s">
        <v>0</v>
      </c>
      <c r="B9" s="68" t="s">
        <v>1</v>
      </c>
      <c r="C9" s="68" t="s">
        <v>2</v>
      </c>
      <c r="D9" s="68" t="s">
        <v>3</v>
      </c>
      <c r="E9" s="68" t="s">
        <v>4</v>
      </c>
      <c r="F9" s="69" t="s">
        <v>5</v>
      </c>
      <c r="G9" s="69" t="s">
        <v>11</v>
      </c>
      <c r="H9" s="69"/>
      <c r="I9" s="69" t="s">
        <v>12</v>
      </c>
      <c r="J9" s="69"/>
      <c r="K9" s="70" t="s">
        <v>15</v>
      </c>
    </row>
    <row r="10" spans="1:11" x14ac:dyDescent="0.25">
      <c r="A10" s="68"/>
      <c r="B10" s="68"/>
      <c r="C10" s="68"/>
      <c r="D10" s="68" t="s">
        <v>6</v>
      </c>
      <c r="E10" s="68" t="s">
        <v>6</v>
      </c>
      <c r="F10" s="69"/>
      <c r="G10" s="34" t="s">
        <v>13</v>
      </c>
      <c r="H10" s="34" t="s">
        <v>14</v>
      </c>
      <c r="I10" s="34" t="s">
        <v>13</v>
      </c>
      <c r="J10" s="34" t="s">
        <v>14</v>
      </c>
      <c r="K10" s="70"/>
    </row>
    <row r="11" spans="1:11" s="7" customFormat="1" x14ac:dyDescent="0.25">
      <c r="A11" s="52" t="s">
        <v>55</v>
      </c>
      <c r="B11" s="53"/>
      <c r="C11" s="54"/>
      <c r="D11" s="55" t="s">
        <v>54</v>
      </c>
      <c r="E11" s="56"/>
      <c r="F11" s="56"/>
      <c r="G11" s="56"/>
      <c r="H11" s="56"/>
      <c r="I11" s="56"/>
      <c r="J11" s="56"/>
      <c r="K11" s="57"/>
    </row>
    <row r="12" spans="1:11" s="7" customFormat="1" x14ac:dyDescent="0.25">
      <c r="A12" s="52" t="s">
        <v>56</v>
      </c>
      <c r="B12" s="53"/>
      <c r="C12" s="54"/>
      <c r="D12" s="31" t="s">
        <v>57</v>
      </c>
      <c r="E12" s="40"/>
      <c r="F12" s="32"/>
      <c r="G12" s="32"/>
      <c r="H12" s="32"/>
      <c r="I12" s="32"/>
      <c r="J12" s="32"/>
      <c r="K12" s="33"/>
    </row>
    <row r="13" spans="1:11" ht="30" x14ac:dyDescent="0.25">
      <c r="A13" s="5" t="s">
        <v>25</v>
      </c>
      <c r="B13" s="5" t="s">
        <v>38</v>
      </c>
      <c r="C13" s="5" t="s">
        <v>58</v>
      </c>
      <c r="D13" s="11" t="s">
        <v>59</v>
      </c>
      <c r="E13" s="5" t="s">
        <v>60</v>
      </c>
      <c r="F13" s="6">
        <v>36.799999999999997</v>
      </c>
      <c r="G13" s="6">
        <v>28.33</v>
      </c>
      <c r="H13" s="6">
        <f>G13*F13</f>
        <v>1042.5439999999999</v>
      </c>
      <c r="I13" s="6">
        <v>0</v>
      </c>
      <c r="J13" s="6">
        <f>I13*F13</f>
        <v>0</v>
      </c>
      <c r="K13" s="6">
        <f>J13+H13</f>
        <v>1042.5439999999999</v>
      </c>
    </row>
    <row r="14" spans="1:11" ht="30" x14ac:dyDescent="0.25">
      <c r="A14" s="5" t="s">
        <v>26</v>
      </c>
      <c r="B14" s="5" t="s">
        <v>38</v>
      </c>
      <c r="C14" s="5" t="s">
        <v>61</v>
      </c>
      <c r="D14" s="11" t="s">
        <v>62</v>
      </c>
      <c r="E14" s="5" t="s">
        <v>63</v>
      </c>
      <c r="F14" s="6">
        <v>12</v>
      </c>
      <c r="G14" s="6">
        <v>25.22</v>
      </c>
      <c r="H14" s="6">
        <f t="shared" ref="H14:H21" si="0">G14*F14</f>
        <v>302.64</v>
      </c>
      <c r="I14" s="6">
        <v>0</v>
      </c>
      <c r="J14" s="6">
        <f t="shared" ref="J14:J21" si="1">I14*F14</f>
        <v>0</v>
      </c>
      <c r="K14" s="6">
        <f t="shared" ref="K14:K21" si="2">J14+H14</f>
        <v>302.64</v>
      </c>
    </row>
    <row r="15" spans="1:11" ht="45" x14ac:dyDescent="0.25">
      <c r="A15" s="5" t="s">
        <v>80</v>
      </c>
      <c r="B15" s="5" t="s">
        <v>7</v>
      </c>
      <c r="C15" s="5" t="s">
        <v>64</v>
      </c>
      <c r="D15" s="11" t="s">
        <v>65</v>
      </c>
      <c r="E15" s="5" t="s">
        <v>8</v>
      </c>
      <c r="F15" s="6">
        <v>2.5</v>
      </c>
      <c r="G15" s="6">
        <v>12.85</v>
      </c>
      <c r="H15" s="6">
        <f t="shared" si="0"/>
        <v>32.125</v>
      </c>
      <c r="I15" s="6">
        <v>18.34</v>
      </c>
      <c r="J15" s="6">
        <f t="shared" si="1"/>
        <v>45.85</v>
      </c>
      <c r="K15" s="6">
        <f t="shared" si="2"/>
        <v>77.974999999999994</v>
      </c>
    </row>
    <row r="16" spans="1:11" ht="30" x14ac:dyDescent="0.25">
      <c r="A16" s="5" t="s">
        <v>81</v>
      </c>
      <c r="B16" s="5" t="s">
        <v>7</v>
      </c>
      <c r="C16" s="5" t="s">
        <v>66</v>
      </c>
      <c r="D16" s="11" t="s">
        <v>67</v>
      </c>
      <c r="E16" s="5" t="s">
        <v>9</v>
      </c>
      <c r="F16" s="6">
        <v>0.1</v>
      </c>
      <c r="G16" s="6">
        <v>356.5</v>
      </c>
      <c r="H16" s="6">
        <f t="shared" si="0"/>
        <v>35.65</v>
      </c>
      <c r="I16" s="6">
        <v>113.95</v>
      </c>
      <c r="J16" s="6">
        <f t="shared" si="1"/>
        <v>11.395000000000001</v>
      </c>
      <c r="K16" s="6">
        <f t="shared" si="2"/>
        <v>47.045000000000002</v>
      </c>
    </row>
    <row r="17" spans="1:11" x14ac:dyDescent="0.25">
      <c r="A17" s="5" t="s">
        <v>82</v>
      </c>
      <c r="B17" s="5" t="s">
        <v>38</v>
      </c>
      <c r="C17" s="5" t="s">
        <v>68</v>
      </c>
      <c r="D17" s="11" t="s">
        <v>69</v>
      </c>
      <c r="E17" s="5" t="s">
        <v>70</v>
      </c>
      <c r="F17" s="6">
        <v>1</v>
      </c>
      <c r="G17" s="6">
        <v>72.180000000000007</v>
      </c>
      <c r="H17" s="6">
        <f t="shared" si="0"/>
        <v>72.180000000000007</v>
      </c>
      <c r="I17" s="6">
        <v>0</v>
      </c>
      <c r="J17" s="6">
        <f t="shared" si="1"/>
        <v>0</v>
      </c>
      <c r="K17" s="6">
        <f t="shared" si="2"/>
        <v>72.180000000000007</v>
      </c>
    </row>
    <row r="18" spans="1:11" ht="45" x14ac:dyDescent="0.25">
      <c r="A18" s="5" t="s">
        <v>83</v>
      </c>
      <c r="B18" s="5" t="s">
        <v>38</v>
      </c>
      <c r="C18" s="5" t="s">
        <v>71</v>
      </c>
      <c r="D18" s="11" t="s">
        <v>72</v>
      </c>
      <c r="E18" s="5" t="s">
        <v>39</v>
      </c>
      <c r="F18" s="6">
        <v>1</v>
      </c>
      <c r="G18" s="6">
        <v>42.34</v>
      </c>
      <c r="H18" s="6">
        <f t="shared" si="0"/>
        <v>42.34</v>
      </c>
      <c r="I18" s="6">
        <v>0</v>
      </c>
      <c r="J18" s="6">
        <f t="shared" si="1"/>
        <v>0</v>
      </c>
      <c r="K18" s="6">
        <f t="shared" si="2"/>
        <v>42.34</v>
      </c>
    </row>
    <row r="19" spans="1:11" ht="30" x14ac:dyDescent="0.25">
      <c r="A19" s="5" t="s">
        <v>84</v>
      </c>
      <c r="B19" s="5" t="s">
        <v>38</v>
      </c>
      <c r="C19" s="5" t="s">
        <v>73</v>
      </c>
      <c r="D19" s="11" t="s">
        <v>74</v>
      </c>
      <c r="E19" s="5" t="s">
        <v>39</v>
      </c>
      <c r="F19" s="6">
        <v>8</v>
      </c>
      <c r="G19" s="6">
        <v>3.35</v>
      </c>
      <c r="H19" s="6">
        <f t="shared" si="0"/>
        <v>26.8</v>
      </c>
      <c r="I19" s="6">
        <v>0</v>
      </c>
      <c r="J19" s="6">
        <f t="shared" si="1"/>
        <v>0</v>
      </c>
      <c r="K19" s="6">
        <f t="shared" si="2"/>
        <v>26.8</v>
      </c>
    </row>
    <row r="20" spans="1:11" x14ac:dyDescent="0.25">
      <c r="A20" s="5" t="s">
        <v>85</v>
      </c>
      <c r="B20" s="5" t="s">
        <v>7</v>
      </c>
      <c r="C20" s="5" t="s">
        <v>75</v>
      </c>
      <c r="D20" s="11" t="s">
        <v>76</v>
      </c>
      <c r="E20" s="5" t="s">
        <v>77</v>
      </c>
      <c r="F20" s="6">
        <v>8</v>
      </c>
      <c r="G20" s="6">
        <v>0</v>
      </c>
      <c r="H20" s="6">
        <f t="shared" si="0"/>
        <v>0</v>
      </c>
      <c r="I20" s="6">
        <v>42.49</v>
      </c>
      <c r="J20" s="6">
        <f t="shared" si="1"/>
        <v>339.92</v>
      </c>
      <c r="K20" s="6">
        <f t="shared" si="2"/>
        <v>339.92</v>
      </c>
    </row>
    <row r="21" spans="1:11" x14ac:dyDescent="0.25">
      <c r="A21" s="5" t="s">
        <v>86</v>
      </c>
      <c r="B21" s="5" t="s">
        <v>7</v>
      </c>
      <c r="C21" s="5" t="s">
        <v>78</v>
      </c>
      <c r="D21" s="11" t="s">
        <v>79</v>
      </c>
      <c r="E21" s="5" t="s">
        <v>77</v>
      </c>
      <c r="F21" s="6">
        <v>4</v>
      </c>
      <c r="G21" s="6">
        <v>0</v>
      </c>
      <c r="H21" s="6">
        <f t="shared" si="0"/>
        <v>0</v>
      </c>
      <c r="I21" s="6">
        <v>27.99</v>
      </c>
      <c r="J21" s="6">
        <f t="shared" si="1"/>
        <v>111.96</v>
      </c>
      <c r="K21" s="6">
        <f t="shared" si="2"/>
        <v>111.96</v>
      </c>
    </row>
    <row r="22" spans="1:11" s="7" customFormat="1" x14ac:dyDescent="0.25">
      <c r="A22" s="59"/>
      <c r="B22" s="60"/>
      <c r="C22" s="61"/>
      <c r="D22" s="49" t="s">
        <v>119</v>
      </c>
      <c r="E22" s="49"/>
      <c r="F22" s="49"/>
      <c r="G22" s="50">
        <f>SUM(H13:H21)</f>
        <v>1554.2789999999998</v>
      </c>
      <c r="H22" s="51"/>
      <c r="I22" s="50">
        <f>SUM(J13:J21)</f>
        <v>509.125</v>
      </c>
      <c r="J22" s="51"/>
      <c r="K22" s="14">
        <f>SUM(K13:K21)</f>
        <v>2063.4039999999995</v>
      </c>
    </row>
    <row r="23" spans="1:11" s="7" customFormat="1" x14ac:dyDescent="0.25">
      <c r="A23" s="52" t="s">
        <v>105</v>
      </c>
      <c r="B23" s="53"/>
      <c r="C23" s="54"/>
      <c r="D23" s="31" t="s">
        <v>121</v>
      </c>
      <c r="E23" s="40"/>
      <c r="F23" s="32"/>
      <c r="G23" s="32"/>
      <c r="H23" s="32"/>
      <c r="I23" s="32"/>
      <c r="J23" s="32"/>
      <c r="K23" s="33"/>
    </row>
    <row r="24" spans="1:11" ht="45.75" customHeight="1" x14ac:dyDescent="0.25">
      <c r="A24" s="5" t="s">
        <v>27</v>
      </c>
      <c r="B24" s="5" t="s">
        <v>38</v>
      </c>
      <c r="C24" s="5" t="s">
        <v>94</v>
      </c>
      <c r="D24" s="11" t="s">
        <v>95</v>
      </c>
      <c r="E24" s="5" t="s">
        <v>39</v>
      </c>
      <c r="F24" s="6">
        <v>1</v>
      </c>
      <c r="G24" s="6">
        <v>1064.32</v>
      </c>
      <c r="H24" s="6">
        <f t="shared" ref="H24:H28" si="3">G24*F24</f>
        <v>1064.32</v>
      </c>
      <c r="I24" s="6">
        <v>0</v>
      </c>
      <c r="J24" s="6">
        <f t="shared" ref="J24:J28" si="4">I24*F24</f>
        <v>0</v>
      </c>
      <c r="K24" s="6">
        <f t="shared" ref="K24:K28" si="5">J24+H24</f>
        <v>1064.32</v>
      </c>
    </row>
    <row r="25" spans="1:11" x14ac:dyDescent="0.25">
      <c r="A25" s="5" t="s">
        <v>28</v>
      </c>
      <c r="B25" s="5" t="s">
        <v>38</v>
      </c>
      <c r="C25" s="5" t="s">
        <v>96</v>
      </c>
      <c r="D25" s="11" t="s">
        <v>97</v>
      </c>
      <c r="E25" s="5" t="s">
        <v>39</v>
      </c>
      <c r="F25" s="6">
        <v>2</v>
      </c>
      <c r="G25" s="6">
        <v>17.23</v>
      </c>
      <c r="H25" s="6">
        <f t="shared" si="3"/>
        <v>34.46</v>
      </c>
      <c r="I25" s="6">
        <v>0</v>
      </c>
      <c r="J25" s="6">
        <f t="shared" si="4"/>
        <v>0</v>
      </c>
      <c r="K25" s="6">
        <f t="shared" si="5"/>
        <v>34.46</v>
      </c>
    </row>
    <row r="26" spans="1:11" ht="30" x14ac:dyDescent="0.25">
      <c r="A26" s="5" t="s">
        <v>29</v>
      </c>
      <c r="B26" s="5" t="s">
        <v>38</v>
      </c>
      <c r="C26" s="5" t="s">
        <v>98</v>
      </c>
      <c r="D26" s="11" t="s">
        <v>99</v>
      </c>
      <c r="E26" s="5" t="s">
        <v>63</v>
      </c>
      <c r="F26" s="6">
        <v>1</v>
      </c>
      <c r="G26" s="6">
        <v>312.39999999999998</v>
      </c>
      <c r="H26" s="6">
        <f t="shared" si="3"/>
        <v>312.39999999999998</v>
      </c>
      <c r="I26" s="6">
        <v>0</v>
      </c>
      <c r="J26" s="6">
        <f t="shared" si="4"/>
        <v>0</v>
      </c>
      <c r="K26" s="6">
        <f t="shared" si="5"/>
        <v>312.39999999999998</v>
      </c>
    </row>
    <row r="27" spans="1:11" x14ac:dyDescent="0.25">
      <c r="A27" s="5" t="s">
        <v>50</v>
      </c>
      <c r="B27" s="5" t="s">
        <v>38</v>
      </c>
      <c r="C27" s="5" t="s">
        <v>100</v>
      </c>
      <c r="D27" s="11" t="s">
        <v>101</v>
      </c>
      <c r="E27" s="5" t="s">
        <v>102</v>
      </c>
      <c r="F27" s="6">
        <v>4</v>
      </c>
      <c r="G27" s="6">
        <v>0</v>
      </c>
      <c r="H27" s="6">
        <f t="shared" si="3"/>
        <v>0</v>
      </c>
      <c r="I27" s="6">
        <v>28.84</v>
      </c>
      <c r="J27" s="6">
        <f t="shared" si="4"/>
        <v>115.36</v>
      </c>
      <c r="K27" s="6">
        <f t="shared" si="5"/>
        <v>115.36</v>
      </c>
    </row>
    <row r="28" spans="1:11" x14ac:dyDescent="0.25">
      <c r="A28" s="5" t="s">
        <v>117</v>
      </c>
      <c r="B28" s="5" t="s">
        <v>38</v>
      </c>
      <c r="C28" s="5" t="s">
        <v>103</v>
      </c>
      <c r="D28" s="11" t="s">
        <v>104</v>
      </c>
      <c r="E28" s="5" t="s">
        <v>102</v>
      </c>
      <c r="F28" s="6">
        <v>4</v>
      </c>
      <c r="G28" s="6">
        <v>0</v>
      </c>
      <c r="H28" s="6">
        <f t="shared" si="3"/>
        <v>0</v>
      </c>
      <c r="I28" s="6">
        <v>24.43</v>
      </c>
      <c r="J28" s="6">
        <f t="shared" si="4"/>
        <v>97.72</v>
      </c>
      <c r="K28" s="6">
        <f t="shared" si="5"/>
        <v>97.72</v>
      </c>
    </row>
    <row r="29" spans="1:11" s="7" customFormat="1" x14ac:dyDescent="0.25">
      <c r="A29" s="59"/>
      <c r="B29" s="60"/>
      <c r="C29" s="61"/>
      <c r="D29" s="49" t="s">
        <v>122</v>
      </c>
      <c r="E29" s="49"/>
      <c r="F29" s="49"/>
      <c r="G29" s="50">
        <f>SUM(H24:H28)</f>
        <v>1411.1799999999998</v>
      </c>
      <c r="H29" s="51"/>
      <c r="I29" s="50">
        <f>SUM(J24:J28)</f>
        <v>213.07999999999998</v>
      </c>
      <c r="J29" s="51"/>
      <c r="K29" s="14">
        <f>SUM(K24:K28)</f>
        <v>1624.2599999999998</v>
      </c>
    </row>
    <row r="30" spans="1:11" s="7" customFormat="1" x14ac:dyDescent="0.25">
      <c r="A30" s="52" t="s">
        <v>106</v>
      </c>
      <c r="B30" s="53"/>
      <c r="C30" s="54"/>
      <c r="D30" s="31" t="s">
        <v>123</v>
      </c>
      <c r="E30" s="40"/>
      <c r="F30" s="32"/>
      <c r="G30" s="32"/>
      <c r="H30" s="32"/>
      <c r="I30" s="32"/>
      <c r="J30" s="32"/>
      <c r="K30" s="33"/>
    </row>
    <row r="31" spans="1:11" x14ac:dyDescent="0.25">
      <c r="A31" s="5" t="s">
        <v>30</v>
      </c>
      <c r="B31" s="5" t="s">
        <v>87</v>
      </c>
      <c r="C31" s="5" t="s">
        <v>88</v>
      </c>
      <c r="D31" s="11" t="s">
        <v>89</v>
      </c>
      <c r="E31" s="5" t="s">
        <v>40</v>
      </c>
      <c r="F31" s="6">
        <v>1</v>
      </c>
      <c r="G31" s="6">
        <v>0</v>
      </c>
      <c r="H31" s="6">
        <f t="shared" ref="H31:H33" si="6">G31*F31</f>
        <v>0</v>
      </c>
      <c r="I31" s="6">
        <v>2825</v>
      </c>
      <c r="J31" s="6">
        <f t="shared" ref="J31:J33" si="7">I31*F31</f>
        <v>2825</v>
      </c>
      <c r="K31" s="6">
        <f t="shared" ref="K31:K33" si="8">J31+H31</f>
        <v>2825</v>
      </c>
    </row>
    <row r="32" spans="1:11" x14ac:dyDescent="0.25">
      <c r="A32" s="5" t="s">
        <v>107</v>
      </c>
      <c r="B32" s="5" t="s">
        <v>87</v>
      </c>
      <c r="C32" s="5" t="s">
        <v>90</v>
      </c>
      <c r="D32" s="11" t="s">
        <v>91</v>
      </c>
      <c r="E32" s="5" t="s">
        <v>40</v>
      </c>
      <c r="F32" s="6">
        <v>1</v>
      </c>
      <c r="G32" s="6">
        <v>0</v>
      </c>
      <c r="H32" s="6">
        <f t="shared" si="6"/>
        <v>0</v>
      </c>
      <c r="I32" s="6">
        <v>1800</v>
      </c>
      <c r="J32" s="6">
        <f t="shared" si="7"/>
        <v>1800</v>
      </c>
      <c r="K32" s="6">
        <f t="shared" si="8"/>
        <v>1800</v>
      </c>
    </row>
    <row r="33" spans="1:11" x14ac:dyDescent="0.25">
      <c r="A33" s="5" t="s">
        <v>108</v>
      </c>
      <c r="B33" s="5" t="s">
        <v>87</v>
      </c>
      <c r="C33" s="5" t="s">
        <v>92</v>
      </c>
      <c r="D33" s="11" t="s">
        <v>93</v>
      </c>
      <c r="E33" s="5" t="s">
        <v>40</v>
      </c>
      <c r="F33" s="6">
        <v>1</v>
      </c>
      <c r="G33" s="6">
        <v>0</v>
      </c>
      <c r="H33" s="6">
        <f t="shared" si="6"/>
        <v>0</v>
      </c>
      <c r="I33" s="6">
        <v>693.33</v>
      </c>
      <c r="J33" s="6">
        <f t="shared" si="7"/>
        <v>693.33</v>
      </c>
      <c r="K33" s="6">
        <f t="shared" si="8"/>
        <v>693.33</v>
      </c>
    </row>
    <row r="34" spans="1:11" s="7" customFormat="1" x14ac:dyDescent="0.25">
      <c r="A34" s="46"/>
      <c r="B34" s="47"/>
      <c r="C34" s="48"/>
      <c r="D34" s="49" t="s">
        <v>124</v>
      </c>
      <c r="E34" s="49"/>
      <c r="F34" s="49"/>
      <c r="G34" s="50">
        <f>SUM(H31:H33)</f>
        <v>0</v>
      </c>
      <c r="H34" s="51"/>
      <c r="I34" s="50">
        <f>SUM(J31:J33)</f>
        <v>5318.33</v>
      </c>
      <c r="J34" s="51"/>
      <c r="K34" s="14">
        <f>SUM(K31:K33)</f>
        <v>5318.33</v>
      </c>
    </row>
    <row r="35" spans="1:11" s="7" customFormat="1" x14ac:dyDescent="0.25">
      <c r="A35" s="36"/>
      <c r="B35" s="37"/>
      <c r="C35" s="38"/>
      <c r="D35" s="41" t="s">
        <v>118</v>
      </c>
      <c r="E35" s="42"/>
      <c r="F35" s="42"/>
      <c r="G35" s="50">
        <f>G34+G29+G22</f>
        <v>2965.4589999999998</v>
      </c>
      <c r="H35" s="51"/>
      <c r="I35" s="50">
        <f>I34+I29+I22</f>
        <v>6040.5349999999999</v>
      </c>
      <c r="J35" s="51"/>
      <c r="K35" s="14">
        <f>K34+K29+K22</f>
        <v>9005.9939999999988</v>
      </c>
    </row>
    <row r="36" spans="1:11" customFormat="1" x14ac:dyDescent="0.25"/>
    <row r="37" spans="1:11" s="7" customFormat="1" x14ac:dyDescent="0.25">
      <c r="A37" s="52" t="s">
        <v>125</v>
      </c>
      <c r="B37" s="53"/>
      <c r="C37" s="54"/>
      <c r="D37" s="55" t="s">
        <v>126</v>
      </c>
      <c r="E37" s="56"/>
      <c r="F37" s="56"/>
      <c r="G37" s="56"/>
      <c r="H37" s="56"/>
      <c r="I37" s="56"/>
      <c r="J37" s="56"/>
      <c r="K37" s="57"/>
    </row>
    <row r="38" spans="1:11" x14ac:dyDescent="0.25">
      <c r="A38" s="52" t="s">
        <v>120</v>
      </c>
      <c r="B38" s="53"/>
      <c r="C38" s="54"/>
      <c r="D38" s="31" t="s">
        <v>57</v>
      </c>
      <c r="E38" s="40"/>
      <c r="F38" s="32"/>
      <c r="G38" s="32"/>
      <c r="H38" s="32"/>
      <c r="I38" s="32"/>
      <c r="J38" s="32"/>
      <c r="K38" s="33"/>
    </row>
    <row r="39" spans="1:11" s="7" customFormat="1" ht="30" x14ac:dyDescent="0.25">
      <c r="A39" s="5" t="s">
        <v>127</v>
      </c>
      <c r="B39" s="5" t="s">
        <v>38</v>
      </c>
      <c r="C39" s="5" t="s">
        <v>58</v>
      </c>
      <c r="D39" s="11" t="s">
        <v>59</v>
      </c>
      <c r="E39" s="5" t="s">
        <v>60</v>
      </c>
      <c r="F39" s="6">
        <v>36.799999999999997</v>
      </c>
      <c r="G39" s="6">
        <v>28.33</v>
      </c>
      <c r="H39" s="6">
        <f>G39*F39</f>
        <v>1042.5439999999999</v>
      </c>
      <c r="I39" s="6">
        <v>0</v>
      </c>
      <c r="J39" s="6">
        <f>I39*F39</f>
        <v>0</v>
      </c>
      <c r="K39" s="6">
        <f>J39+H39</f>
        <v>1042.5439999999999</v>
      </c>
    </row>
    <row r="40" spans="1:11" s="7" customFormat="1" ht="30" x14ac:dyDescent="0.25">
      <c r="A40" s="5" t="s">
        <v>128</v>
      </c>
      <c r="B40" s="5" t="s">
        <v>38</v>
      </c>
      <c r="C40" s="5" t="s">
        <v>61</v>
      </c>
      <c r="D40" s="11" t="s">
        <v>62</v>
      </c>
      <c r="E40" s="5" t="s">
        <v>63</v>
      </c>
      <c r="F40" s="6">
        <v>12</v>
      </c>
      <c r="G40" s="6">
        <v>25.22</v>
      </c>
      <c r="H40" s="6">
        <f t="shared" ref="H40:H50" si="9">G40*F40</f>
        <v>302.64</v>
      </c>
      <c r="I40" s="6">
        <v>0</v>
      </c>
      <c r="J40" s="6">
        <f t="shared" ref="J40:J50" si="10">I40*F40</f>
        <v>0</v>
      </c>
      <c r="K40" s="6">
        <f t="shared" ref="K40:K50" si="11">J40+H40</f>
        <v>302.64</v>
      </c>
    </row>
    <row r="41" spans="1:11" ht="45" x14ac:dyDescent="0.25">
      <c r="A41" s="5" t="s">
        <v>129</v>
      </c>
      <c r="B41" s="5" t="s">
        <v>7</v>
      </c>
      <c r="C41" s="5" t="s">
        <v>64</v>
      </c>
      <c r="D41" s="11" t="s">
        <v>65</v>
      </c>
      <c r="E41" s="5" t="s">
        <v>8</v>
      </c>
      <c r="F41" s="6">
        <v>2.5</v>
      </c>
      <c r="G41" s="6">
        <v>12.85</v>
      </c>
      <c r="H41" s="6">
        <f t="shared" si="9"/>
        <v>32.125</v>
      </c>
      <c r="I41" s="6">
        <v>18.34</v>
      </c>
      <c r="J41" s="6">
        <f t="shared" si="10"/>
        <v>45.85</v>
      </c>
      <c r="K41" s="6">
        <f t="shared" si="11"/>
        <v>77.974999999999994</v>
      </c>
    </row>
    <row r="42" spans="1:11" ht="30" x14ac:dyDescent="0.25">
      <c r="A42" s="5" t="s">
        <v>130</v>
      </c>
      <c r="B42" s="5" t="s">
        <v>7</v>
      </c>
      <c r="C42" s="5" t="s">
        <v>66</v>
      </c>
      <c r="D42" s="11" t="s">
        <v>67</v>
      </c>
      <c r="E42" s="5" t="s">
        <v>9</v>
      </c>
      <c r="F42" s="6">
        <v>0.1</v>
      </c>
      <c r="G42" s="6">
        <v>356.5</v>
      </c>
      <c r="H42" s="6">
        <f t="shared" si="9"/>
        <v>35.65</v>
      </c>
      <c r="I42" s="6">
        <v>113.95</v>
      </c>
      <c r="J42" s="6">
        <f t="shared" si="10"/>
        <v>11.395000000000001</v>
      </c>
      <c r="K42" s="6">
        <f t="shared" si="11"/>
        <v>47.045000000000002</v>
      </c>
    </row>
    <row r="43" spans="1:11" x14ac:dyDescent="0.25">
      <c r="A43" s="5" t="s">
        <v>131</v>
      </c>
      <c r="B43" s="5" t="s">
        <v>38</v>
      </c>
      <c r="C43" s="5" t="s">
        <v>68</v>
      </c>
      <c r="D43" s="11" t="s">
        <v>69</v>
      </c>
      <c r="E43" s="5" t="s">
        <v>70</v>
      </c>
      <c r="F43" s="6">
        <v>1</v>
      </c>
      <c r="G43" s="6">
        <v>72.180000000000007</v>
      </c>
      <c r="H43" s="6">
        <f t="shared" si="9"/>
        <v>72.180000000000007</v>
      </c>
      <c r="I43" s="6">
        <v>0</v>
      </c>
      <c r="J43" s="6">
        <f t="shared" si="10"/>
        <v>0</v>
      </c>
      <c r="K43" s="6">
        <f t="shared" si="11"/>
        <v>72.180000000000007</v>
      </c>
    </row>
    <row r="44" spans="1:11" ht="45" x14ac:dyDescent="0.25">
      <c r="A44" s="5" t="s">
        <v>132</v>
      </c>
      <c r="B44" s="5" t="s">
        <v>38</v>
      </c>
      <c r="C44" s="5" t="s">
        <v>71</v>
      </c>
      <c r="D44" s="11" t="s">
        <v>72</v>
      </c>
      <c r="E44" s="5" t="s">
        <v>39</v>
      </c>
      <c r="F44" s="6">
        <v>1</v>
      </c>
      <c r="G44" s="6">
        <v>42.34</v>
      </c>
      <c r="H44" s="6">
        <f t="shared" si="9"/>
        <v>42.34</v>
      </c>
      <c r="I44" s="6">
        <v>0</v>
      </c>
      <c r="J44" s="6">
        <f t="shared" si="10"/>
        <v>0</v>
      </c>
      <c r="K44" s="6">
        <f t="shared" si="11"/>
        <v>42.34</v>
      </c>
    </row>
    <row r="45" spans="1:11" ht="30" x14ac:dyDescent="0.25">
      <c r="A45" s="5" t="s">
        <v>133</v>
      </c>
      <c r="B45" s="5" t="s">
        <v>38</v>
      </c>
      <c r="C45" s="5" t="s">
        <v>73</v>
      </c>
      <c r="D45" s="11" t="s">
        <v>74</v>
      </c>
      <c r="E45" s="5" t="s">
        <v>39</v>
      </c>
      <c r="F45" s="6">
        <v>8</v>
      </c>
      <c r="G45" s="6">
        <v>3.35</v>
      </c>
      <c r="H45" s="6">
        <f t="shared" si="9"/>
        <v>26.8</v>
      </c>
      <c r="I45" s="6">
        <v>0</v>
      </c>
      <c r="J45" s="6">
        <f t="shared" si="10"/>
        <v>0</v>
      </c>
      <c r="K45" s="6">
        <f t="shared" si="11"/>
        <v>26.8</v>
      </c>
    </row>
    <row r="46" spans="1:11" s="7" customFormat="1" x14ac:dyDescent="0.25">
      <c r="A46" s="5" t="s">
        <v>134</v>
      </c>
      <c r="B46" s="5" t="s">
        <v>7</v>
      </c>
      <c r="C46" s="5" t="s">
        <v>75</v>
      </c>
      <c r="D46" s="11" t="s">
        <v>76</v>
      </c>
      <c r="E46" s="5" t="s">
        <v>77</v>
      </c>
      <c r="F46" s="6">
        <v>8</v>
      </c>
      <c r="G46" s="6">
        <v>0</v>
      </c>
      <c r="H46" s="6">
        <f t="shared" si="9"/>
        <v>0</v>
      </c>
      <c r="I46" s="6">
        <v>42.49</v>
      </c>
      <c r="J46" s="6">
        <f t="shared" si="10"/>
        <v>339.92</v>
      </c>
      <c r="K46" s="6">
        <f t="shared" si="11"/>
        <v>339.92</v>
      </c>
    </row>
    <row r="47" spans="1:11" s="7" customFormat="1" x14ac:dyDescent="0.25">
      <c r="A47" s="5" t="s">
        <v>135</v>
      </c>
      <c r="B47" s="5" t="s">
        <v>7</v>
      </c>
      <c r="C47" s="5" t="s">
        <v>78</v>
      </c>
      <c r="D47" s="11" t="s">
        <v>79</v>
      </c>
      <c r="E47" s="5" t="s">
        <v>77</v>
      </c>
      <c r="F47" s="6">
        <v>4</v>
      </c>
      <c r="G47" s="6">
        <v>0</v>
      </c>
      <c r="H47" s="6">
        <f t="shared" si="9"/>
        <v>0</v>
      </c>
      <c r="I47" s="6">
        <v>27.99</v>
      </c>
      <c r="J47" s="6">
        <f t="shared" si="10"/>
        <v>111.96</v>
      </c>
      <c r="K47" s="6">
        <f t="shared" si="11"/>
        <v>111.96</v>
      </c>
    </row>
    <row r="48" spans="1:11" ht="45" x14ac:dyDescent="0.25">
      <c r="A48" s="5" t="s">
        <v>136</v>
      </c>
      <c r="B48" s="5" t="s">
        <v>7</v>
      </c>
      <c r="C48" s="5" t="s">
        <v>109</v>
      </c>
      <c r="D48" s="11" t="s">
        <v>110</v>
      </c>
      <c r="E48" s="5" t="s">
        <v>8</v>
      </c>
      <c r="F48" s="6">
        <v>0.8</v>
      </c>
      <c r="G48" s="6">
        <v>26.03</v>
      </c>
      <c r="H48" s="6">
        <f t="shared" si="9"/>
        <v>20.824000000000002</v>
      </c>
      <c r="I48" s="6">
        <v>119.17</v>
      </c>
      <c r="J48" s="6">
        <f t="shared" si="10"/>
        <v>95.336000000000013</v>
      </c>
      <c r="K48" s="6">
        <f t="shared" si="11"/>
        <v>116.16000000000001</v>
      </c>
    </row>
    <row r="49" spans="1:11" ht="30" x14ac:dyDescent="0.25">
      <c r="A49" s="5" t="s">
        <v>137</v>
      </c>
      <c r="B49" s="5" t="s">
        <v>7</v>
      </c>
      <c r="C49" s="5" t="s">
        <v>33</v>
      </c>
      <c r="D49" s="11" t="s">
        <v>34</v>
      </c>
      <c r="E49" s="5" t="s">
        <v>32</v>
      </c>
      <c r="F49" s="6">
        <v>1.48</v>
      </c>
      <c r="G49" s="6">
        <v>18.690000000000001</v>
      </c>
      <c r="H49" s="6">
        <f t="shared" si="9"/>
        <v>27.661200000000001</v>
      </c>
      <c r="I49" s="6">
        <v>1.79</v>
      </c>
      <c r="J49" s="6">
        <f t="shared" si="10"/>
        <v>2.6492</v>
      </c>
      <c r="K49" s="6">
        <f t="shared" si="11"/>
        <v>30.310400000000001</v>
      </c>
    </row>
    <row r="50" spans="1:11" ht="30" x14ac:dyDescent="0.25">
      <c r="A50" s="5" t="s">
        <v>138</v>
      </c>
      <c r="B50" s="5" t="s">
        <v>7</v>
      </c>
      <c r="C50" s="5" t="s">
        <v>35</v>
      </c>
      <c r="D50" s="11" t="s">
        <v>36</v>
      </c>
      <c r="E50" s="5" t="s">
        <v>9</v>
      </c>
      <c r="F50" s="6">
        <v>0.15</v>
      </c>
      <c r="G50" s="6">
        <v>727.03</v>
      </c>
      <c r="H50" s="6">
        <f t="shared" si="9"/>
        <v>109.05449999999999</v>
      </c>
      <c r="I50" s="6">
        <v>24.98</v>
      </c>
      <c r="J50" s="6">
        <f t="shared" si="10"/>
        <v>3.7469999999999999</v>
      </c>
      <c r="K50" s="6">
        <f t="shared" si="11"/>
        <v>112.80149999999999</v>
      </c>
    </row>
    <row r="51" spans="1:11" x14ac:dyDescent="0.25">
      <c r="A51" s="59"/>
      <c r="B51" s="60"/>
      <c r="C51" s="61"/>
      <c r="D51" s="49" t="s">
        <v>119</v>
      </c>
      <c r="E51" s="49"/>
      <c r="F51" s="49"/>
      <c r="G51" s="50">
        <f>SUM(H39:H50)</f>
        <v>1711.8186999999998</v>
      </c>
      <c r="H51" s="51"/>
      <c r="I51" s="50">
        <f>SUM(J39:J50)</f>
        <v>610.85719999999992</v>
      </c>
      <c r="J51" s="51"/>
      <c r="K51" s="14">
        <f>SUM(K39:K50)</f>
        <v>2322.6758999999993</v>
      </c>
    </row>
    <row r="52" spans="1:11" x14ac:dyDescent="0.25">
      <c r="A52" s="52" t="s">
        <v>139</v>
      </c>
      <c r="B52" s="53"/>
      <c r="C52" s="54"/>
      <c r="D52" s="31" t="s">
        <v>121</v>
      </c>
      <c r="E52" s="40"/>
      <c r="F52" s="32"/>
      <c r="G52" s="32"/>
      <c r="H52" s="32"/>
      <c r="I52" s="32"/>
      <c r="J52" s="32"/>
      <c r="K52" s="33"/>
    </row>
    <row r="53" spans="1:11" s="7" customFormat="1" ht="45" x14ac:dyDescent="0.25">
      <c r="A53" s="5" t="s">
        <v>140</v>
      </c>
      <c r="B53" s="5" t="s">
        <v>38</v>
      </c>
      <c r="C53" s="5" t="s">
        <v>94</v>
      </c>
      <c r="D53" s="11" t="s">
        <v>95</v>
      </c>
      <c r="E53" s="5" t="s">
        <v>39</v>
      </c>
      <c r="F53" s="6">
        <v>1</v>
      </c>
      <c r="G53" s="6">
        <v>1064.32</v>
      </c>
      <c r="H53" s="6">
        <f t="shared" ref="H53:H60" si="12">G53*F53</f>
        <v>1064.32</v>
      </c>
      <c r="I53" s="6">
        <v>0</v>
      </c>
      <c r="J53" s="6">
        <f t="shared" ref="J53:J60" si="13">I53*F53</f>
        <v>0</v>
      </c>
      <c r="K53" s="6">
        <f t="shared" ref="K53:K60" si="14">J53+H53</f>
        <v>1064.32</v>
      </c>
    </row>
    <row r="54" spans="1:11" s="7" customFormat="1" x14ac:dyDescent="0.25">
      <c r="A54" s="5" t="s">
        <v>141</v>
      </c>
      <c r="B54" s="5" t="s">
        <v>38</v>
      </c>
      <c r="C54" s="5" t="s">
        <v>96</v>
      </c>
      <c r="D54" s="11" t="s">
        <v>97</v>
      </c>
      <c r="E54" s="5" t="s">
        <v>39</v>
      </c>
      <c r="F54" s="6">
        <v>2</v>
      </c>
      <c r="G54" s="6">
        <v>17.23</v>
      </c>
      <c r="H54" s="6">
        <f t="shared" si="12"/>
        <v>34.46</v>
      </c>
      <c r="I54" s="6">
        <v>0</v>
      </c>
      <c r="J54" s="6">
        <f t="shared" si="13"/>
        <v>0</v>
      </c>
      <c r="K54" s="6">
        <f t="shared" si="14"/>
        <v>34.46</v>
      </c>
    </row>
    <row r="55" spans="1:11" ht="30" x14ac:dyDescent="0.25">
      <c r="A55" s="5" t="s">
        <v>142</v>
      </c>
      <c r="B55" s="5" t="s">
        <v>38</v>
      </c>
      <c r="C55" s="5" t="s">
        <v>111</v>
      </c>
      <c r="D55" s="11" t="s">
        <v>112</v>
      </c>
      <c r="E55" s="5" t="s">
        <v>39</v>
      </c>
      <c r="F55" s="6">
        <v>1</v>
      </c>
      <c r="G55" s="6">
        <v>8.7100000000000009</v>
      </c>
      <c r="H55" s="6">
        <f t="shared" si="12"/>
        <v>8.7100000000000009</v>
      </c>
      <c r="I55" s="6">
        <v>0</v>
      </c>
      <c r="J55" s="6">
        <f t="shared" si="13"/>
        <v>0</v>
      </c>
      <c r="K55" s="6">
        <f t="shared" si="14"/>
        <v>8.7100000000000009</v>
      </c>
    </row>
    <row r="56" spans="1:11" x14ac:dyDescent="0.25">
      <c r="A56" s="5" t="s">
        <v>143</v>
      </c>
      <c r="B56" s="5" t="s">
        <v>38</v>
      </c>
      <c r="C56" s="5" t="s">
        <v>113</v>
      </c>
      <c r="D56" s="11" t="s">
        <v>114</v>
      </c>
      <c r="E56" s="5" t="s">
        <v>60</v>
      </c>
      <c r="F56" s="6">
        <v>90</v>
      </c>
      <c r="G56" s="6">
        <v>5.8</v>
      </c>
      <c r="H56" s="6">
        <f t="shared" si="12"/>
        <v>522</v>
      </c>
      <c r="I56" s="6">
        <v>0</v>
      </c>
      <c r="J56" s="6">
        <f t="shared" si="13"/>
        <v>0</v>
      </c>
      <c r="K56" s="6">
        <f t="shared" si="14"/>
        <v>522</v>
      </c>
    </row>
    <row r="57" spans="1:11" s="7" customFormat="1" ht="30" x14ac:dyDescent="0.25">
      <c r="A57" s="5" t="s">
        <v>144</v>
      </c>
      <c r="B57" s="5" t="s">
        <v>7</v>
      </c>
      <c r="C57" s="5" t="s">
        <v>115</v>
      </c>
      <c r="D57" s="11" t="s">
        <v>116</v>
      </c>
      <c r="E57" s="5" t="s">
        <v>37</v>
      </c>
      <c r="F57" s="6">
        <v>1</v>
      </c>
      <c r="G57" s="6">
        <v>26.27</v>
      </c>
      <c r="H57" s="6">
        <f t="shared" si="12"/>
        <v>26.27</v>
      </c>
      <c r="I57" s="6">
        <v>6.71</v>
      </c>
      <c r="J57" s="6">
        <f t="shared" si="13"/>
        <v>6.71</v>
      </c>
      <c r="K57" s="6">
        <f t="shared" si="14"/>
        <v>32.979999999999997</v>
      </c>
    </row>
    <row r="58" spans="1:11" s="7" customFormat="1" ht="30" x14ac:dyDescent="0.25">
      <c r="A58" s="5" t="s">
        <v>145</v>
      </c>
      <c r="B58" s="5" t="s">
        <v>38</v>
      </c>
      <c r="C58" s="5" t="s">
        <v>98</v>
      </c>
      <c r="D58" s="11" t="s">
        <v>99</v>
      </c>
      <c r="E58" s="5" t="s">
        <v>63</v>
      </c>
      <c r="F58" s="6">
        <v>1</v>
      </c>
      <c r="G58" s="6">
        <v>312.39999999999998</v>
      </c>
      <c r="H58" s="6">
        <f t="shared" si="12"/>
        <v>312.39999999999998</v>
      </c>
      <c r="I58" s="6">
        <v>0</v>
      </c>
      <c r="J58" s="6">
        <f t="shared" si="13"/>
        <v>0</v>
      </c>
      <c r="K58" s="6">
        <f t="shared" si="14"/>
        <v>312.39999999999998</v>
      </c>
    </row>
    <row r="59" spans="1:11" x14ac:dyDescent="0.25">
      <c r="A59" s="5" t="s">
        <v>146</v>
      </c>
      <c r="B59" s="5" t="s">
        <v>38</v>
      </c>
      <c r="C59" s="5" t="s">
        <v>100</v>
      </c>
      <c r="D59" s="11" t="s">
        <v>101</v>
      </c>
      <c r="E59" s="5" t="s">
        <v>102</v>
      </c>
      <c r="F59" s="6">
        <v>4</v>
      </c>
      <c r="G59" s="6">
        <v>0</v>
      </c>
      <c r="H59" s="6">
        <f t="shared" si="12"/>
        <v>0</v>
      </c>
      <c r="I59" s="6">
        <v>28.84</v>
      </c>
      <c r="J59" s="6">
        <f t="shared" si="13"/>
        <v>115.36</v>
      </c>
      <c r="K59" s="6">
        <f t="shared" si="14"/>
        <v>115.36</v>
      </c>
    </row>
    <row r="60" spans="1:11" x14ac:dyDescent="0.25">
      <c r="A60" s="5" t="s">
        <v>147</v>
      </c>
      <c r="B60" s="5" t="s">
        <v>38</v>
      </c>
      <c r="C60" s="5" t="s">
        <v>103</v>
      </c>
      <c r="D60" s="11" t="s">
        <v>104</v>
      </c>
      <c r="E60" s="5" t="s">
        <v>102</v>
      </c>
      <c r="F60" s="6">
        <v>4</v>
      </c>
      <c r="G60" s="6">
        <v>0</v>
      </c>
      <c r="H60" s="6">
        <f t="shared" si="12"/>
        <v>0</v>
      </c>
      <c r="I60" s="6">
        <v>24.43</v>
      </c>
      <c r="J60" s="6">
        <f t="shared" si="13"/>
        <v>97.72</v>
      </c>
      <c r="K60" s="6">
        <f t="shared" si="14"/>
        <v>97.72</v>
      </c>
    </row>
    <row r="61" spans="1:11" x14ac:dyDescent="0.25">
      <c r="A61" s="59"/>
      <c r="B61" s="60"/>
      <c r="C61" s="61"/>
      <c r="D61" s="49" t="s">
        <v>122</v>
      </c>
      <c r="E61" s="49"/>
      <c r="F61" s="49"/>
      <c r="G61" s="50">
        <f>SUM(H53:H60)</f>
        <v>1968.1599999999999</v>
      </c>
      <c r="H61" s="51"/>
      <c r="I61" s="50">
        <f>SUM(J53:J60)</f>
        <v>219.79</v>
      </c>
      <c r="J61" s="51"/>
      <c r="K61" s="14">
        <f>SUM(K53:K60)</f>
        <v>2187.9499999999998</v>
      </c>
    </row>
    <row r="62" spans="1:11" s="7" customFormat="1" x14ac:dyDescent="0.25">
      <c r="A62" s="52" t="s">
        <v>148</v>
      </c>
      <c r="B62" s="53"/>
      <c r="C62" s="54"/>
      <c r="D62" s="31" t="s">
        <v>123</v>
      </c>
      <c r="E62" s="40"/>
      <c r="F62" s="32"/>
      <c r="G62" s="32"/>
      <c r="H62" s="32"/>
      <c r="I62" s="32"/>
      <c r="J62" s="32"/>
      <c r="K62" s="33"/>
    </row>
    <row r="63" spans="1:11" s="7" customFormat="1" x14ac:dyDescent="0.25">
      <c r="A63" s="5" t="s">
        <v>149</v>
      </c>
      <c r="B63" s="5" t="s">
        <v>87</v>
      </c>
      <c r="C63" s="5" t="s">
        <v>88</v>
      </c>
      <c r="D63" s="11" t="s">
        <v>89</v>
      </c>
      <c r="E63" s="5" t="s">
        <v>40</v>
      </c>
      <c r="F63" s="6">
        <v>1</v>
      </c>
      <c r="G63" s="6">
        <v>0</v>
      </c>
      <c r="H63" s="6">
        <f t="shared" ref="H63:H65" si="15">G63*F63</f>
        <v>0</v>
      </c>
      <c r="I63" s="6">
        <v>2825</v>
      </c>
      <c r="J63" s="6">
        <f t="shared" ref="J63:J65" si="16">I63*F63</f>
        <v>2825</v>
      </c>
      <c r="K63" s="6">
        <f t="shared" ref="K63:K65" si="17">J63+H63</f>
        <v>2825</v>
      </c>
    </row>
    <row r="64" spans="1:11" x14ac:dyDescent="0.25">
      <c r="A64" s="5" t="s">
        <v>150</v>
      </c>
      <c r="B64" s="5" t="s">
        <v>87</v>
      </c>
      <c r="C64" s="5" t="s">
        <v>90</v>
      </c>
      <c r="D64" s="11" t="s">
        <v>91</v>
      </c>
      <c r="E64" s="5" t="s">
        <v>40</v>
      </c>
      <c r="F64" s="6">
        <v>1</v>
      </c>
      <c r="G64" s="6">
        <v>0</v>
      </c>
      <c r="H64" s="6">
        <f t="shared" si="15"/>
        <v>0</v>
      </c>
      <c r="I64" s="6">
        <v>1800</v>
      </c>
      <c r="J64" s="6">
        <f t="shared" si="16"/>
        <v>1800</v>
      </c>
      <c r="K64" s="6">
        <f t="shared" si="17"/>
        <v>1800</v>
      </c>
    </row>
    <row r="65" spans="1:11" x14ac:dyDescent="0.25">
      <c r="A65" s="5" t="s">
        <v>151</v>
      </c>
      <c r="B65" s="5" t="s">
        <v>87</v>
      </c>
      <c r="C65" s="5" t="s">
        <v>92</v>
      </c>
      <c r="D65" s="11" t="s">
        <v>93</v>
      </c>
      <c r="E65" s="5" t="s">
        <v>40</v>
      </c>
      <c r="F65" s="6">
        <v>1</v>
      </c>
      <c r="G65" s="6">
        <v>0</v>
      </c>
      <c r="H65" s="6">
        <f t="shared" si="15"/>
        <v>0</v>
      </c>
      <c r="I65" s="6">
        <v>693.33</v>
      </c>
      <c r="J65" s="6">
        <f t="shared" si="16"/>
        <v>693.33</v>
      </c>
      <c r="K65" s="6">
        <f t="shared" si="17"/>
        <v>693.33</v>
      </c>
    </row>
    <row r="66" spans="1:11" x14ac:dyDescent="0.25">
      <c r="A66" s="46"/>
      <c r="B66" s="47"/>
      <c r="C66" s="48"/>
      <c r="D66" s="49" t="s">
        <v>124</v>
      </c>
      <c r="E66" s="49"/>
      <c r="F66" s="49"/>
      <c r="G66" s="50">
        <f>SUM(H63:H65)</f>
        <v>0</v>
      </c>
      <c r="H66" s="51"/>
      <c r="I66" s="50">
        <f>SUM(J63:J65)</f>
        <v>5318.33</v>
      </c>
      <c r="J66" s="51"/>
      <c r="K66" s="14">
        <f>SUM(K63:K65)</f>
        <v>5318.33</v>
      </c>
    </row>
    <row r="67" spans="1:11" x14ac:dyDescent="0.25">
      <c r="A67" s="36"/>
      <c r="B67" s="37"/>
      <c r="C67" s="38"/>
      <c r="D67" s="41" t="s">
        <v>152</v>
      </c>
      <c r="E67" s="42"/>
      <c r="F67" s="42"/>
      <c r="G67" s="50">
        <f>G66+G61+G51</f>
        <v>3679.9786999999997</v>
      </c>
      <c r="H67" s="51"/>
      <c r="I67" s="50">
        <f>I66+I61+I51</f>
        <v>6148.9771999999994</v>
      </c>
      <c r="J67" s="51"/>
      <c r="K67" s="14">
        <f>K66+K61+K51</f>
        <v>9828.955899999999</v>
      </c>
    </row>
    <row r="68" spans="1:11" customFormat="1" x14ac:dyDescent="0.25"/>
    <row r="69" spans="1:11" x14ac:dyDescent="0.25">
      <c r="A69" s="52" t="s">
        <v>153</v>
      </c>
      <c r="B69" s="53"/>
      <c r="C69" s="54"/>
      <c r="D69" s="55" t="s">
        <v>154</v>
      </c>
      <c r="E69" s="56"/>
      <c r="F69" s="56"/>
      <c r="G69" s="56"/>
      <c r="H69" s="56"/>
      <c r="I69" s="56"/>
      <c r="J69" s="56"/>
      <c r="K69" s="57"/>
    </row>
    <row r="70" spans="1:11" x14ac:dyDescent="0.25">
      <c r="A70" s="52" t="s">
        <v>155</v>
      </c>
      <c r="B70" s="53"/>
      <c r="C70" s="54"/>
      <c r="D70" s="31" t="s">
        <v>57</v>
      </c>
      <c r="E70" s="40"/>
      <c r="F70" s="32"/>
      <c r="G70" s="32"/>
      <c r="H70" s="32"/>
      <c r="I70" s="32"/>
      <c r="J70" s="32"/>
      <c r="K70" s="33"/>
    </row>
    <row r="71" spans="1:11" s="7" customFormat="1" ht="30" x14ac:dyDescent="0.25">
      <c r="A71" s="5" t="s">
        <v>156</v>
      </c>
      <c r="B71" s="5" t="s">
        <v>38</v>
      </c>
      <c r="C71" s="5" t="s">
        <v>58</v>
      </c>
      <c r="D71" s="11" t="s">
        <v>59</v>
      </c>
      <c r="E71" s="5" t="s">
        <v>60</v>
      </c>
      <c r="F71" s="6">
        <v>36.799999999999997</v>
      </c>
      <c r="G71" s="6">
        <v>28.33</v>
      </c>
      <c r="H71" s="6">
        <f>G71*F71</f>
        <v>1042.5439999999999</v>
      </c>
      <c r="I71" s="6">
        <v>0</v>
      </c>
      <c r="J71" s="6">
        <f>I71*F71</f>
        <v>0</v>
      </c>
      <c r="K71" s="6">
        <f>J71+H71</f>
        <v>1042.5439999999999</v>
      </c>
    </row>
    <row r="72" spans="1:11" s="7" customFormat="1" ht="30" x14ac:dyDescent="0.25">
      <c r="A72" s="5" t="s">
        <v>157</v>
      </c>
      <c r="B72" s="5" t="s">
        <v>38</v>
      </c>
      <c r="C72" s="5" t="s">
        <v>61</v>
      </c>
      <c r="D72" s="11" t="s">
        <v>62</v>
      </c>
      <c r="E72" s="5" t="s">
        <v>63</v>
      </c>
      <c r="F72" s="6">
        <v>12</v>
      </c>
      <c r="G72" s="6">
        <v>25.22</v>
      </c>
      <c r="H72" s="6">
        <f t="shared" ref="H72:H82" si="18">G72*F72</f>
        <v>302.64</v>
      </c>
      <c r="I72" s="6">
        <v>0</v>
      </c>
      <c r="J72" s="6">
        <f t="shared" ref="J72:J82" si="19">I72*F72</f>
        <v>0</v>
      </c>
      <c r="K72" s="6">
        <f t="shared" ref="K72:K82" si="20">J72+H72</f>
        <v>302.64</v>
      </c>
    </row>
    <row r="73" spans="1:11" ht="45" x14ac:dyDescent="0.25">
      <c r="A73" s="5" t="s">
        <v>158</v>
      </c>
      <c r="B73" s="5" t="s">
        <v>7</v>
      </c>
      <c r="C73" s="5" t="s">
        <v>64</v>
      </c>
      <c r="D73" s="11" t="s">
        <v>65</v>
      </c>
      <c r="E73" s="5" t="s">
        <v>8</v>
      </c>
      <c r="F73" s="6">
        <v>2.5</v>
      </c>
      <c r="G73" s="6">
        <v>12.85</v>
      </c>
      <c r="H73" s="6">
        <f t="shared" si="18"/>
        <v>32.125</v>
      </c>
      <c r="I73" s="6">
        <v>18.34</v>
      </c>
      <c r="J73" s="6">
        <f t="shared" si="19"/>
        <v>45.85</v>
      </c>
      <c r="K73" s="6">
        <f t="shared" si="20"/>
        <v>77.974999999999994</v>
      </c>
    </row>
    <row r="74" spans="1:11" ht="30" x14ac:dyDescent="0.25">
      <c r="A74" s="5" t="s">
        <v>159</v>
      </c>
      <c r="B74" s="5" t="s">
        <v>7</v>
      </c>
      <c r="C74" s="5" t="s">
        <v>66</v>
      </c>
      <c r="D74" s="11" t="s">
        <v>67</v>
      </c>
      <c r="E74" s="5" t="s">
        <v>9</v>
      </c>
      <c r="F74" s="6">
        <v>0.1</v>
      </c>
      <c r="G74" s="6">
        <v>356.5</v>
      </c>
      <c r="H74" s="6">
        <f t="shared" si="18"/>
        <v>35.65</v>
      </c>
      <c r="I74" s="6">
        <v>113.95</v>
      </c>
      <c r="J74" s="6">
        <f t="shared" si="19"/>
        <v>11.395000000000001</v>
      </c>
      <c r="K74" s="6">
        <f t="shared" si="20"/>
        <v>47.045000000000002</v>
      </c>
    </row>
    <row r="75" spans="1:11" x14ac:dyDescent="0.25">
      <c r="A75" s="5" t="s">
        <v>160</v>
      </c>
      <c r="B75" s="5" t="s">
        <v>38</v>
      </c>
      <c r="C75" s="5" t="s">
        <v>68</v>
      </c>
      <c r="D75" s="11" t="s">
        <v>69</v>
      </c>
      <c r="E75" s="5" t="s">
        <v>70</v>
      </c>
      <c r="F75" s="6">
        <v>1</v>
      </c>
      <c r="G75" s="6">
        <v>72.180000000000007</v>
      </c>
      <c r="H75" s="6">
        <f t="shared" si="18"/>
        <v>72.180000000000007</v>
      </c>
      <c r="I75" s="6">
        <v>0</v>
      </c>
      <c r="J75" s="6">
        <f t="shared" si="19"/>
        <v>0</v>
      </c>
      <c r="K75" s="6">
        <f t="shared" si="20"/>
        <v>72.180000000000007</v>
      </c>
    </row>
    <row r="76" spans="1:11" ht="45" x14ac:dyDescent="0.25">
      <c r="A76" s="5" t="s">
        <v>161</v>
      </c>
      <c r="B76" s="5" t="s">
        <v>38</v>
      </c>
      <c r="C76" s="5" t="s">
        <v>71</v>
      </c>
      <c r="D76" s="11" t="s">
        <v>72</v>
      </c>
      <c r="E76" s="5" t="s">
        <v>39</v>
      </c>
      <c r="F76" s="6">
        <v>1</v>
      </c>
      <c r="G76" s="6">
        <v>42.34</v>
      </c>
      <c r="H76" s="6">
        <f t="shared" si="18"/>
        <v>42.34</v>
      </c>
      <c r="I76" s="6">
        <v>0</v>
      </c>
      <c r="J76" s="6">
        <f t="shared" si="19"/>
        <v>0</v>
      </c>
      <c r="K76" s="6">
        <f t="shared" si="20"/>
        <v>42.34</v>
      </c>
    </row>
    <row r="77" spans="1:11" s="7" customFormat="1" ht="30" x14ac:dyDescent="0.25">
      <c r="A77" s="5" t="s">
        <v>162</v>
      </c>
      <c r="B77" s="5" t="s">
        <v>38</v>
      </c>
      <c r="C77" s="5" t="s">
        <v>73</v>
      </c>
      <c r="D77" s="11" t="s">
        <v>74</v>
      </c>
      <c r="E77" s="5" t="s">
        <v>39</v>
      </c>
      <c r="F77" s="6">
        <v>8</v>
      </c>
      <c r="G77" s="6">
        <v>3.35</v>
      </c>
      <c r="H77" s="6">
        <f t="shared" si="18"/>
        <v>26.8</v>
      </c>
      <c r="I77" s="6">
        <v>0</v>
      </c>
      <c r="J77" s="6">
        <f t="shared" si="19"/>
        <v>0</v>
      </c>
      <c r="K77" s="6">
        <f t="shared" si="20"/>
        <v>26.8</v>
      </c>
    </row>
    <row r="78" spans="1:11" s="7" customFormat="1" x14ac:dyDescent="0.25">
      <c r="A78" s="5" t="s">
        <v>163</v>
      </c>
      <c r="B78" s="5" t="s">
        <v>7</v>
      </c>
      <c r="C78" s="5" t="s">
        <v>75</v>
      </c>
      <c r="D78" s="11" t="s">
        <v>76</v>
      </c>
      <c r="E78" s="5" t="s">
        <v>77</v>
      </c>
      <c r="F78" s="6">
        <v>8</v>
      </c>
      <c r="G78" s="6">
        <v>0</v>
      </c>
      <c r="H78" s="6">
        <f t="shared" si="18"/>
        <v>0</v>
      </c>
      <c r="I78" s="6">
        <v>42.49</v>
      </c>
      <c r="J78" s="6">
        <f t="shared" si="19"/>
        <v>339.92</v>
      </c>
      <c r="K78" s="6">
        <f t="shared" si="20"/>
        <v>339.92</v>
      </c>
    </row>
    <row r="79" spans="1:11" x14ac:dyDescent="0.25">
      <c r="A79" s="5" t="s">
        <v>164</v>
      </c>
      <c r="B79" s="5" t="s">
        <v>7</v>
      </c>
      <c r="C79" s="5" t="s">
        <v>78</v>
      </c>
      <c r="D79" s="11" t="s">
        <v>79</v>
      </c>
      <c r="E79" s="5" t="s">
        <v>77</v>
      </c>
      <c r="F79" s="6">
        <v>4</v>
      </c>
      <c r="G79" s="6">
        <v>0</v>
      </c>
      <c r="H79" s="6">
        <f t="shared" si="18"/>
        <v>0</v>
      </c>
      <c r="I79" s="6">
        <v>27.99</v>
      </c>
      <c r="J79" s="6">
        <f t="shared" si="19"/>
        <v>111.96</v>
      </c>
      <c r="K79" s="6">
        <f t="shared" si="20"/>
        <v>111.96</v>
      </c>
    </row>
    <row r="80" spans="1:11" ht="45" x14ac:dyDescent="0.25">
      <c r="A80" s="5" t="s">
        <v>165</v>
      </c>
      <c r="B80" s="5" t="s">
        <v>7</v>
      </c>
      <c r="C80" s="5" t="s">
        <v>109</v>
      </c>
      <c r="D80" s="11" t="s">
        <v>110</v>
      </c>
      <c r="E80" s="5" t="s">
        <v>8</v>
      </c>
      <c r="F80" s="6">
        <v>0.8</v>
      </c>
      <c r="G80" s="6">
        <v>26.03</v>
      </c>
      <c r="H80" s="6">
        <f t="shared" si="18"/>
        <v>20.824000000000002</v>
      </c>
      <c r="I80" s="6">
        <v>119.17</v>
      </c>
      <c r="J80" s="6">
        <f t="shared" si="19"/>
        <v>95.336000000000013</v>
      </c>
      <c r="K80" s="6">
        <f t="shared" si="20"/>
        <v>116.16000000000001</v>
      </c>
    </row>
    <row r="81" spans="1:11" s="7" customFormat="1" ht="30" x14ac:dyDescent="0.25">
      <c r="A81" s="5" t="s">
        <v>166</v>
      </c>
      <c r="B81" s="5" t="s">
        <v>7</v>
      </c>
      <c r="C81" s="5" t="s">
        <v>33</v>
      </c>
      <c r="D81" s="11" t="s">
        <v>34</v>
      </c>
      <c r="E81" s="5" t="s">
        <v>32</v>
      </c>
      <c r="F81" s="6">
        <v>1.48</v>
      </c>
      <c r="G81" s="6">
        <v>18.690000000000001</v>
      </c>
      <c r="H81" s="6">
        <f t="shared" si="18"/>
        <v>27.661200000000001</v>
      </c>
      <c r="I81" s="6">
        <v>1.79</v>
      </c>
      <c r="J81" s="6">
        <f t="shared" si="19"/>
        <v>2.6492</v>
      </c>
      <c r="K81" s="6">
        <f t="shared" si="20"/>
        <v>30.310400000000001</v>
      </c>
    </row>
    <row r="82" spans="1:11" s="7" customFormat="1" ht="30" x14ac:dyDescent="0.25">
      <c r="A82" s="5" t="s">
        <v>167</v>
      </c>
      <c r="B82" s="5" t="s">
        <v>7</v>
      </c>
      <c r="C82" s="5" t="s">
        <v>35</v>
      </c>
      <c r="D82" s="11" t="s">
        <v>36</v>
      </c>
      <c r="E82" s="5" t="s">
        <v>9</v>
      </c>
      <c r="F82" s="6">
        <v>0.15</v>
      </c>
      <c r="G82" s="6">
        <v>727.03</v>
      </c>
      <c r="H82" s="6">
        <f t="shared" si="18"/>
        <v>109.05449999999999</v>
      </c>
      <c r="I82" s="6">
        <v>24.98</v>
      </c>
      <c r="J82" s="6">
        <f t="shared" si="19"/>
        <v>3.7469999999999999</v>
      </c>
      <c r="K82" s="6">
        <f t="shared" si="20"/>
        <v>112.80149999999999</v>
      </c>
    </row>
    <row r="83" spans="1:11" x14ac:dyDescent="0.25">
      <c r="A83" s="59"/>
      <c r="B83" s="60"/>
      <c r="C83" s="61"/>
      <c r="D83" s="49" t="s">
        <v>119</v>
      </c>
      <c r="E83" s="49"/>
      <c r="F83" s="49"/>
      <c r="G83" s="50">
        <f>SUM(H71:H82)</f>
        <v>1711.8186999999998</v>
      </c>
      <c r="H83" s="51"/>
      <c r="I83" s="50">
        <f>SUM(J71:J82)</f>
        <v>610.85719999999992</v>
      </c>
      <c r="J83" s="51"/>
      <c r="K83" s="14">
        <f>SUM(K71:K82)</f>
        <v>2322.6758999999993</v>
      </c>
    </row>
    <row r="84" spans="1:11" x14ac:dyDescent="0.25">
      <c r="A84" s="52" t="s">
        <v>168</v>
      </c>
      <c r="B84" s="53"/>
      <c r="C84" s="54"/>
      <c r="D84" s="31" t="s">
        <v>121</v>
      </c>
      <c r="E84" s="40"/>
      <c r="F84" s="32"/>
      <c r="G84" s="32"/>
      <c r="H84" s="32"/>
      <c r="I84" s="32"/>
      <c r="J84" s="32"/>
      <c r="K84" s="33"/>
    </row>
    <row r="85" spans="1:11" ht="45" x14ac:dyDescent="0.25">
      <c r="A85" s="5" t="s">
        <v>169</v>
      </c>
      <c r="B85" s="5" t="s">
        <v>38</v>
      </c>
      <c r="C85" s="5" t="s">
        <v>94</v>
      </c>
      <c r="D85" s="11" t="s">
        <v>95</v>
      </c>
      <c r="E85" s="5" t="s">
        <v>39</v>
      </c>
      <c r="F85" s="6">
        <v>1</v>
      </c>
      <c r="G85" s="6">
        <v>1064.32</v>
      </c>
      <c r="H85" s="6">
        <f t="shared" ref="H85:H92" si="21">G85*F85</f>
        <v>1064.32</v>
      </c>
      <c r="I85" s="6">
        <v>0</v>
      </c>
      <c r="J85" s="6">
        <f t="shared" ref="J85:J92" si="22">I85*F85</f>
        <v>0</v>
      </c>
      <c r="K85" s="6">
        <f t="shared" ref="K85:K92" si="23">J85+H85</f>
        <v>1064.32</v>
      </c>
    </row>
    <row r="86" spans="1:11" x14ac:dyDescent="0.25">
      <c r="A86" s="5" t="s">
        <v>170</v>
      </c>
      <c r="B86" s="5" t="s">
        <v>38</v>
      </c>
      <c r="C86" s="5" t="s">
        <v>96</v>
      </c>
      <c r="D86" s="11" t="s">
        <v>97</v>
      </c>
      <c r="E86" s="5" t="s">
        <v>39</v>
      </c>
      <c r="F86" s="6">
        <v>2</v>
      </c>
      <c r="G86" s="6">
        <v>17.23</v>
      </c>
      <c r="H86" s="6">
        <f t="shared" si="21"/>
        <v>34.46</v>
      </c>
      <c r="I86" s="6">
        <v>0</v>
      </c>
      <c r="J86" s="6">
        <f t="shared" si="22"/>
        <v>0</v>
      </c>
      <c r="K86" s="6">
        <f t="shared" si="23"/>
        <v>34.46</v>
      </c>
    </row>
    <row r="87" spans="1:11" ht="30" x14ac:dyDescent="0.25">
      <c r="A87" s="5" t="s">
        <v>171</v>
      </c>
      <c r="B87" s="5" t="s">
        <v>38</v>
      </c>
      <c r="C87" s="5" t="s">
        <v>111</v>
      </c>
      <c r="D87" s="11" t="s">
        <v>112</v>
      </c>
      <c r="E87" s="5" t="s">
        <v>39</v>
      </c>
      <c r="F87" s="6">
        <v>1</v>
      </c>
      <c r="G87" s="6">
        <v>8.7100000000000009</v>
      </c>
      <c r="H87" s="6">
        <f t="shared" si="21"/>
        <v>8.7100000000000009</v>
      </c>
      <c r="I87" s="6">
        <v>0</v>
      </c>
      <c r="J87" s="6">
        <f t="shared" si="22"/>
        <v>0</v>
      </c>
      <c r="K87" s="6">
        <f t="shared" si="23"/>
        <v>8.7100000000000009</v>
      </c>
    </row>
    <row r="88" spans="1:11" s="7" customFormat="1" x14ac:dyDescent="0.25">
      <c r="A88" s="5" t="s">
        <v>172</v>
      </c>
      <c r="B88" s="5" t="s">
        <v>38</v>
      </c>
      <c r="C88" s="5" t="s">
        <v>113</v>
      </c>
      <c r="D88" s="11" t="s">
        <v>114</v>
      </c>
      <c r="E88" s="5" t="s">
        <v>60</v>
      </c>
      <c r="F88" s="6">
        <v>90</v>
      </c>
      <c r="G88" s="6">
        <v>5.8</v>
      </c>
      <c r="H88" s="6">
        <f t="shared" si="21"/>
        <v>522</v>
      </c>
      <c r="I88" s="6">
        <v>0</v>
      </c>
      <c r="J88" s="6">
        <f t="shared" si="22"/>
        <v>0</v>
      </c>
      <c r="K88" s="6">
        <f t="shared" si="23"/>
        <v>522</v>
      </c>
    </row>
    <row r="89" spans="1:11" s="7" customFormat="1" ht="30" x14ac:dyDescent="0.25">
      <c r="A89" s="5" t="s">
        <v>173</v>
      </c>
      <c r="B89" s="5" t="s">
        <v>7</v>
      </c>
      <c r="C89" s="5" t="s">
        <v>115</v>
      </c>
      <c r="D89" s="11" t="s">
        <v>116</v>
      </c>
      <c r="E89" s="5" t="s">
        <v>37</v>
      </c>
      <c r="F89" s="6">
        <v>1</v>
      </c>
      <c r="G89" s="6">
        <v>26.27</v>
      </c>
      <c r="H89" s="6">
        <f t="shared" si="21"/>
        <v>26.27</v>
      </c>
      <c r="I89" s="6">
        <v>6.71</v>
      </c>
      <c r="J89" s="6">
        <f t="shared" si="22"/>
        <v>6.71</v>
      </c>
      <c r="K89" s="6">
        <f t="shared" si="23"/>
        <v>32.979999999999997</v>
      </c>
    </row>
    <row r="90" spans="1:11" ht="30" x14ac:dyDescent="0.25">
      <c r="A90" s="5" t="s">
        <v>174</v>
      </c>
      <c r="B90" s="5" t="s">
        <v>38</v>
      </c>
      <c r="C90" s="5" t="s">
        <v>98</v>
      </c>
      <c r="D90" s="11" t="s">
        <v>99</v>
      </c>
      <c r="E90" s="5" t="s">
        <v>63</v>
      </c>
      <c r="F90" s="6">
        <v>1</v>
      </c>
      <c r="G90" s="6">
        <v>312.39999999999998</v>
      </c>
      <c r="H90" s="6">
        <f t="shared" si="21"/>
        <v>312.39999999999998</v>
      </c>
      <c r="I90" s="6">
        <v>0</v>
      </c>
      <c r="J90" s="6">
        <f t="shared" si="22"/>
        <v>0</v>
      </c>
      <c r="K90" s="6">
        <f t="shared" si="23"/>
        <v>312.39999999999998</v>
      </c>
    </row>
    <row r="91" spans="1:11" x14ac:dyDescent="0.25">
      <c r="A91" s="5" t="s">
        <v>175</v>
      </c>
      <c r="B91" s="5" t="s">
        <v>38</v>
      </c>
      <c r="C91" s="5" t="s">
        <v>100</v>
      </c>
      <c r="D91" s="11" t="s">
        <v>101</v>
      </c>
      <c r="E91" s="5" t="s">
        <v>102</v>
      </c>
      <c r="F91" s="6">
        <v>4</v>
      </c>
      <c r="G91" s="6">
        <v>0</v>
      </c>
      <c r="H91" s="6">
        <f t="shared" si="21"/>
        <v>0</v>
      </c>
      <c r="I91" s="6">
        <v>28.84</v>
      </c>
      <c r="J91" s="6">
        <f t="shared" si="22"/>
        <v>115.36</v>
      </c>
      <c r="K91" s="6">
        <f t="shared" si="23"/>
        <v>115.36</v>
      </c>
    </row>
    <row r="92" spans="1:11" s="7" customFormat="1" x14ac:dyDescent="0.25">
      <c r="A92" s="5" t="s">
        <v>176</v>
      </c>
      <c r="B92" s="5" t="s">
        <v>38</v>
      </c>
      <c r="C92" s="5" t="s">
        <v>103</v>
      </c>
      <c r="D92" s="11" t="s">
        <v>104</v>
      </c>
      <c r="E92" s="5" t="s">
        <v>102</v>
      </c>
      <c r="F92" s="6">
        <v>4</v>
      </c>
      <c r="G92" s="6">
        <v>0</v>
      </c>
      <c r="H92" s="6">
        <f t="shared" si="21"/>
        <v>0</v>
      </c>
      <c r="I92" s="6">
        <v>24.43</v>
      </c>
      <c r="J92" s="6">
        <f t="shared" si="22"/>
        <v>97.72</v>
      </c>
      <c r="K92" s="6">
        <f t="shared" si="23"/>
        <v>97.72</v>
      </c>
    </row>
    <row r="93" spans="1:11" s="7" customFormat="1" x14ac:dyDescent="0.25">
      <c r="A93" s="59"/>
      <c r="B93" s="60"/>
      <c r="C93" s="61"/>
      <c r="D93" s="49" t="s">
        <v>122</v>
      </c>
      <c r="E93" s="49"/>
      <c r="F93" s="49"/>
      <c r="G93" s="50">
        <f>SUM(H85:H92)</f>
        <v>1968.1599999999999</v>
      </c>
      <c r="H93" s="51"/>
      <c r="I93" s="50">
        <f>SUM(J85:J92)</f>
        <v>219.79</v>
      </c>
      <c r="J93" s="51"/>
      <c r="K93" s="14">
        <f>SUM(K85:K92)</f>
        <v>2187.9499999999998</v>
      </c>
    </row>
    <row r="94" spans="1:11" x14ac:dyDescent="0.25">
      <c r="A94" s="52" t="s">
        <v>177</v>
      </c>
      <c r="B94" s="53"/>
      <c r="C94" s="54"/>
      <c r="D94" s="31" t="s">
        <v>123</v>
      </c>
      <c r="E94" s="40"/>
      <c r="F94" s="32"/>
      <c r="G94" s="32"/>
      <c r="H94" s="32"/>
      <c r="I94" s="32"/>
      <c r="J94" s="32"/>
      <c r="K94" s="33"/>
    </row>
    <row r="95" spans="1:11" x14ac:dyDescent="0.25">
      <c r="A95" s="5" t="s">
        <v>178</v>
      </c>
      <c r="B95" s="5" t="s">
        <v>87</v>
      </c>
      <c r="C95" s="5" t="s">
        <v>88</v>
      </c>
      <c r="D95" s="11" t="s">
        <v>89</v>
      </c>
      <c r="E95" s="5" t="s">
        <v>40</v>
      </c>
      <c r="F95" s="6">
        <v>1</v>
      </c>
      <c r="G95" s="6">
        <v>0</v>
      </c>
      <c r="H95" s="6">
        <f t="shared" ref="H95:H97" si="24">G95*F95</f>
        <v>0</v>
      </c>
      <c r="I95" s="6">
        <v>2825</v>
      </c>
      <c r="J95" s="6">
        <f t="shared" ref="J95:J97" si="25">I95*F95</f>
        <v>2825</v>
      </c>
      <c r="K95" s="6">
        <f t="shared" ref="K95:K97" si="26">J95+H95</f>
        <v>2825</v>
      </c>
    </row>
    <row r="96" spans="1:11" x14ac:dyDescent="0.25">
      <c r="A96" s="5" t="s">
        <v>179</v>
      </c>
      <c r="B96" s="5" t="s">
        <v>87</v>
      </c>
      <c r="C96" s="5" t="s">
        <v>90</v>
      </c>
      <c r="D96" s="11" t="s">
        <v>91</v>
      </c>
      <c r="E96" s="5" t="s">
        <v>40</v>
      </c>
      <c r="F96" s="6">
        <v>1</v>
      </c>
      <c r="G96" s="6">
        <v>0</v>
      </c>
      <c r="H96" s="6">
        <f t="shared" si="24"/>
        <v>0</v>
      </c>
      <c r="I96" s="6">
        <v>1800</v>
      </c>
      <c r="J96" s="6">
        <f t="shared" si="25"/>
        <v>1800</v>
      </c>
      <c r="K96" s="6">
        <f t="shared" si="26"/>
        <v>1800</v>
      </c>
    </row>
    <row r="97" spans="1:11" x14ac:dyDescent="0.25">
      <c r="A97" s="5" t="s">
        <v>180</v>
      </c>
      <c r="B97" s="5" t="s">
        <v>87</v>
      </c>
      <c r="C97" s="5" t="s">
        <v>92</v>
      </c>
      <c r="D97" s="11" t="s">
        <v>93</v>
      </c>
      <c r="E97" s="5" t="s">
        <v>40</v>
      </c>
      <c r="F97" s="6">
        <v>1</v>
      </c>
      <c r="G97" s="6">
        <v>0</v>
      </c>
      <c r="H97" s="6">
        <f t="shared" si="24"/>
        <v>0</v>
      </c>
      <c r="I97" s="6">
        <v>693.33</v>
      </c>
      <c r="J97" s="6">
        <f t="shared" si="25"/>
        <v>693.33</v>
      </c>
      <c r="K97" s="6">
        <f t="shared" si="26"/>
        <v>693.33</v>
      </c>
    </row>
    <row r="98" spans="1:11" x14ac:dyDescent="0.25">
      <c r="A98" s="46"/>
      <c r="B98" s="47"/>
      <c r="C98" s="48"/>
      <c r="D98" s="49" t="s">
        <v>124</v>
      </c>
      <c r="E98" s="49"/>
      <c r="F98" s="49"/>
      <c r="G98" s="50">
        <f>SUM(H95:H97)</f>
        <v>0</v>
      </c>
      <c r="H98" s="51"/>
      <c r="I98" s="50">
        <f>SUM(J95:J97)</f>
        <v>5318.33</v>
      </c>
      <c r="J98" s="51"/>
      <c r="K98" s="14">
        <f>SUM(K95:K97)</f>
        <v>5318.33</v>
      </c>
    </row>
    <row r="99" spans="1:11" x14ac:dyDescent="0.25">
      <c r="A99" s="36"/>
      <c r="B99" s="37"/>
      <c r="C99" s="38"/>
      <c r="D99" s="41" t="s">
        <v>181</v>
      </c>
      <c r="E99" s="42"/>
      <c r="F99" s="42"/>
      <c r="G99" s="50">
        <f>G98+G93+G83</f>
        <v>3679.9786999999997</v>
      </c>
      <c r="H99" s="51"/>
      <c r="I99" s="50">
        <f>I98+I93+I83</f>
        <v>6148.9771999999994</v>
      </c>
      <c r="J99" s="51"/>
      <c r="K99" s="14">
        <f>K98+K93+K83</f>
        <v>9828.955899999999</v>
      </c>
    </row>
    <row r="100" spans="1:11" customFormat="1" x14ac:dyDescent="0.25"/>
    <row r="101" spans="1:11" x14ac:dyDescent="0.25">
      <c r="A101" s="52" t="s">
        <v>183</v>
      </c>
      <c r="B101" s="53"/>
      <c r="C101" s="54"/>
      <c r="D101" s="55" t="s">
        <v>182</v>
      </c>
      <c r="E101" s="56"/>
      <c r="F101" s="56"/>
      <c r="G101" s="56"/>
      <c r="H101" s="56"/>
      <c r="I101" s="56"/>
      <c r="J101" s="56"/>
      <c r="K101" s="57"/>
    </row>
    <row r="102" spans="1:11" x14ac:dyDescent="0.25">
      <c r="A102" s="52" t="s">
        <v>184</v>
      </c>
      <c r="B102" s="53"/>
      <c r="C102" s="54"/>
      <c r="D102" s="31" t="s">
        <v>57</v>
      </c>
      <c r="E102" s="40"/>
      <c r="F102" s="32"/>
      <c r="G102" s="32"/>
      <c r="H102" s="32"/>
      <c r="I102" s="32"/>
      <c r="J102" s="32"/>
      <c r="K102" s="33"/>
    </row>
    <row r="103" spans="1:11" ht="30" x14ac:dyDescent="0.25">
      <c r="A103" s="5" t="s">
        <v>185</v>
      </c>
      <c r="B103" s="5" t="s">
        <v>38</v>
      </c>
      <c r="C103" s="5" t="s">
        <v>58</v>
      </c>
      <c r="D103" s="11" t="s">
        <v>59</v>
      </c>
      <c r="E103" s="5" t="s">
        <v>60</v>
      </c>
      <c r="F103" s="6">
        <v>36.799999999999997</v>
      </c>
      <c r="G103" s="6">
        <v>28.33</v>
      </c>
      <c r="H103" s="6">
        <f>G103*F103</f>
        <v>1042.5439999999999</v>
      </c>
      <c r="I103" s="6">
        <v>0</v>
      </c>
      <c r="J103" s="6">
        <f>I103*F103</f>
        <v>0</v>
      </c>
      <c r="K103" s="6">
        <f>J103+H103</f>
        <v>1042.5439999999999</v>
      </c>
    </row>
    <row r="104" spans="1:11" ht="30" x14ac:dyDescent="0.25">
      <c r="A104" s="5" t="s">
        <v>186</v>
      </c>
      <c r="B104" s="5" t="s">
        <v>38</v>
      </c>
      <c r="C104" s="5" t="s">
        <v>61</v>
      </c>
      <c r="D104" s="11" t="s">
        <v>62</v>
      </c>
      <c r="E104" s="5" t="s">
        <v>63</v>
      </c>
      <c r="F104" s="6">
        <v>12</v>
      </c>
      <c r="G104" s="6">
        <v>25.22</v>
      </c>
      <c r="H104" s="6">
        <f t="shared" ref="H104:H114" si="27">G104*F104</f>
        <v>302.64</v>
      </c>
      <c r="I104" s="6">
        <v>0</v>
      </c>
      <c r="J104" s="6">
        <f t="shared" ref="J104:J114" si="28">I104*F104</f>
        <v>0</v>
      </c>
      <c r="K104" s="6">
        <f t="shared" ref="K104:K114" si="29">J104+H104</f>
        <v>302.64</v>
      </c>
    </row>
    <row r="105" spans="1:11" ht="45" x14ac:dyDescent="0.25">
      <c r="A105" s="5" t="s">
        <v>187</v>
      </c>
      <c r="B105" s="5" t="s">
        <v>7</v>
      </c>
      <c r="C105" s="5" t="s">
        <v>64</v>
      </c>
      <c r="D105" s="11" t="s">
        <v>65</v>
      </c>
      <c r="E105" s="5" t="s">
        <v>8</v>
      </c>
      <c r="F105" s="6">
        <v>2.5</v>
      </c>
      <c r="G105" s="6">
        <v>12.85</v>
      </c>
      <c r="H105" s="6">
        <f t="shared" si="27"/>
        <v>32.125</v>
      </c>
      <c r="I105" s="6">
        <v>18.34</v>
      </c>
      <c r="J105" s="6">
        <f t="shared" si="28"/>
        <v>45.85</v>
      </c>
      <c r="K105" s="6">
        <f t="shared" si="29"/>
        <v>77.974999999999994</v>
      </c>
    </row>
    <row r="106" spans="1:11" ht="30" x14ac:dyDescent="0.25">
      <c r="A106" s="5" t="s">
        <v>188</v>
      </c>
      <c r="B106" s="5" t="s">
        <v>7</v>
      </c>
      <c r="C106" s="5" t="s">
        <v>66</v>
      </c>
      <c r="D106" s="11" t="s">
        <v>67</v>
      </c>
      <c r="E106" s="5" t="s">
        <v>9</v>
      </c>
      <c r="F106" s="6">
        <v>0.1</v>
      </c>
      <c r="G106" s="6">
        <v>356.5</v>
      </c>
      <c r="H106" s="6">
        <f t="shared" si="27"/>
        <v>35.65</v>
      </c>
      <c r="I106" s="6">
        <v>113.95</v>
      </c>
      <c r="J106" s="6">
        <f t="shared" si="28"/>
        <v>11.395000000000001</v>
      </c>
      <c r="K106" s="6">
        <f t="shared" si="29"/>
        <v>47.045000000000002</v>
      </c>
    </row>
    <row r="107" spans="1:11" x14ac:dyDescent="0.25">
      <c r="A107" s="5" t="s">
        <v>189</v>
      </c>
      <c r="B107" s="5" t="s">
        <v>38</v>
      </c>
      <c r="C107" s="5" t="s">
        <v>68</v>
      </c>
      <c r="D107" s="11" t="s">
        <v>69</v>
      </c>
      <c r="E107" s="5" t="s">
        <v>70</v>
      </c>
      <c r="F107" s="6">
        <v>1</v>
      </c>
      <c r="G107" s="6">
        <v>72.180000000000007</v>
      </c>
      <c r="H107" s="6">
        <f t="shared" si="27"/>
        <v>72.180000000000007</v>
      </c>
      <c r="I107" s="6">
        <v>0</v>
      </c>
      <c r="J107" s="6">
        <f t="shared" si="28"/>
        <v>0</v>
      </c>
      <c r="K107" s="6">
        <f t="shared" si="29"/>
        <v>72.180000000000007</v>
      </c>
    </row>
    <row r="108" spans="1:11" ht="45" x14ac:dyDescent="0.25">
      <c r="A108" s="5" t="s">
        <v>190</v>
      </c>
      <c r="B108" s="5" t="s">
        <v>38</v>
      </c>
      <c r="C108" s="5" t="s">
        <v>71</v>
      </c>
      <c r="D108" s="11" t="s">
        <v>72</v>
      </c>
      <c r="E108" s="5" t="s">
        <v>39</v>
      </c>
      <c r="F108" s="6">
        <v>1</v>
      </c>
      <c r="G108" s="6">
        <v>42.34</v>
      </c>
      <c r="H108" s="6">
        <f t="shared" si="27"/>
        <v>42.34</v>
      </c>
      <c r="I108" s="6">
        <v>0</v>
      </c>
      <c r="J108" s="6">
        <f t="shared" si="28"/>
        <v>0</v>
      </c>
      <c r="K108" s="6">
        <f t="shared" si="29"/>
        <v>42.34</v>
      </c>
    </row>
    <row r="109" spans="1:11" ht="30" x14ac:dyDescent="0.25">
      <c r="A109" s="5" t="s">
        <v>191</v>
      </c>
      <c r="B109" s="5" t="s">
        <v>38</v>
      </c>
      <c r="C109" s="5" t="s">
        <v>73</v>
      </c>
      <c r="D109" s="11" t="s">
        <v>74</v>
      </c>
      <c r="E109" s="5" t="s">
        <v>39</v>
      </c>
      <c r="F109" s="6">
        <v>8</v>
      </c>
      <c r="G109" s="6">
        <v>3.35</v>
      </c>
      <c r="H109" s="6">
        <f t="shared" si="27"/>
        <v>26.8</v>
      </c>
      <c r="I109" s="6">
        <v>0</v>
      </c>
      <c r="J109" s="6">
        <f t="shared" si="28"/>
        <v>0</v>
      </c>
      <c r="K109" s="6">
        <f t="shared" si="29"/>
        <v>26.8</v>
      </c>
    </row>
    <row r="110" spans="1:11" x14ac:dyDescent="0.25">
      <c r="A110" s="5" t="s">
        <v>192</v>
      </c>
      <c r="B110" s="5" t="s">
        <v>7</v>
      </c>
      <c r="C110" s="5" t="s">
        <v>75</v>
      </c>
      <c r="D110" s="11" t="s">
        <v>76</v>
      </c>
      <c r="E110" s="5" t="s">
        <v>77</v>
      </c>
      <c r="F110" s="6">
        <v>8</v>
      </c>
      <c r="G110" s="6">
        <v>0</v>
      </c>
      <c r="H110" s="6">
        <f t="shared" si="27"/>
        <v>0</v>
      </c>
      <c r="I110" s="6">
        <v>42.49</v>
      </c>
      <c r="J110" s="6">
        <f t="shared" si="28"/>
        <v>339.92</v>
      </c>
      <c r="K110" s="6">
        <f t="shared" si="29"/>
        <v>339.92</v>
      </c>
    </row>
    <row r="111" spans="1:11" s="7" customFormat="1" x14ac:dyDescent="0.25">
      <c r="A111" s="5" t="s">
        <v>193</v>
      </c>
      <c r="B111" s="5" t="s">
        <v>7</v>
      </c>
      <c r="C111" s="5" t="s">
        <v>78</v>
      </c>
      <c r="D111" s="11" t="s">
        <v>79</v>
      </c>
      <c r="E111" s="5" t="s">
        <v>77</v>
      </c>
      <c r="F111" s="6">
        <v>4</v>
      </c>
      <c r="G111" s="6">
        <v>0</v>
      </c>
      <c r="H111" s="6">
        <f t="shared" si="27"/>
        <v>0</v>
      </c>
      <c r="I111" s="6">
        <v>27.99</v>
      </c>
      <c r="J111" s="6">
        <f t="shared" si="28"/>
        <v>111.96</v>
      </c>
      <c r="K111" s="6">
        <f t="shared" si="29"/>
        <v>111.96</v>
      </c>
    </row>
    <row r="112" spans="1:11" s="7" customFormat="1" ht="45" x14ac:dyDescent="0.25">
      <c r="A112" s="5" t="s">
        <v>194</v>
      </c>
      <c r="B112" s="5" t="s">
        <v>7</v>
      </c>
      <c r="C112" s="5" t="s">
        <v>109</v>
      </c>
      <c r="D112" s="11" t="s">
        <v>110</v>
      </c>
      <c r="E112" s="5" t="s">
        <v>8</v>
      </c>
      <c r="F112" s="6">
        <v>0.8</v>
      </c>
      <c r="G112" s="6">
        <v>26.03</v>
      </c>
      <c r="H112" s="6">
        <f t="shared" si="27"/>
        <v>20.824000000000002</v>
      </c>
      <c r="I112" s="6">
        <v>119.17</v>
      </c>
      <c r="J112" s="6">
        <f t="shared" si="28"/>
        <v>95.336000000000013</v>
      </c>
      <c r="K112" s="6">
        <f t="shared" si="29"/>
        <v>116.16000000000001</v>
      </c>
    </row>
    <row r="113" spans="1:11" ht="30" x14ac:dyDescent="0.25">
      <c r="A113" s="5" t="s">
        <v>195</v>
      </c>
      <c r="B113" s="5" t="s">
        <v>7</v>
      </c>
      <c r="C113" s="5" t="s">
        <v>33</v>
      </c>
      <c r="D113" s="11" t="s">
        <v>34</v>
      </c>
      <c r="E113" s="5" t="s">
        <v>32</v>
      </c>
      <c r="F113" s="6">
        <v>1.48</v>
      </c>
      <c r="G113" s="6">
        <v>18.690000000000001</v>
      </c>
      <c r="H113" s="6">
        <f t="shared" si="27"/>
        <v>27.661200000000001</v>
      </c>
      <c r="I113" s="6">
        <v>1.79</v>
      </c>
      <c r="J113" s="6">
        <f t="shared" si="28"/>
        <v>2.6492</v>
      </c>
      <c r="K113" s="6">
        <f t="shared" si="29"/>
        <v>30.310400000000001</v>
      </c>
    </row>
    <row r="114" spans="1:11" ht="30" x14ac:dyDescent="0.25">
      <c r="A114" s="5" t="s">
        <v>196</v>
      </c>
      <c r="B114" s="5" t="s">
        <v>7</v>
      </c>
      <c r="C114" s="5" t="s">
        <v>35</v>
      </c>
      <c r="D114" s="11" t="s">
        <v>36</v>
      </c>
      <c r="E114" s="5" t="s">
        <v>9</v>
      </c>
      <c r="F114" s="6">
        <v>0.15</v>
      </c>
      <c r="G114" s="6">
        <v>727.03</v>
      </c>
      <c r="H114" s="6">
        <f t="shared" si="27"/>
        <v>109.05449999999999</v>
      </c>
      <c r="I114" s="6">
        <v>24.98</v>
      </c>
      <c r="J114" s="6">
        <f t="shared" si="28"/>
        <v>3.7469999999999999</v>
      </c>
      <c r="K114" s="6">
        <f t="shared" si="29"/>
        <v>112.80149999999999</v>
      </c>
    </row>
    <row r="115" spans="1:11" x14ac:dyDescent="0.25">
      <c r="A115" s="59"/>
      <c r="B115" s="60"/>
      <c r="C115" s="61"/>
      <c r="D115" s="49" t="s">
        <v>119</v>
      </c>
      <c r="E115" s="49"/>
      <c r="F115" s="49"/>
      <c r="G115" s="50">
        <f>SUM(H103:H114)</f>
        <v>1711.8186999999998</v>
      </c>
      <c r="H115" s="51"/>
      <c r="I115" s="50">
        <f>SUM(J103:J114)</f>
        <v>610.85719999999992</v>
      </c>
      <c r="J115" s="51"/>
      <c r="K115" s="14">
        <f>SUM(K103:K114)</f>
        <v>2322.6758999999993</v>
      </c>
    </row>
    <row r="116" spans="1:11" x14ac:dyDescent="0.25">
      <c r="A116" s="52" t="s">
        <v>197</v>
      </c>
      <c r="B116" s="53"/>
      <c r="C116" s="54"/>
      <c r="D116" s="31" t="s">
        <v>121</v>
      </c>
      <c r="E116" s="40"/>
      <c r="F116" s="32"/>
      <c r="G116" s="32"/>
      <c r="H116" s="32"/>
      <c r="I116" s="32"/>
      <c r="J116" s="32"/>
      <c r="K116" s="33"/>
    </row>
    <row r="117" spans="1:11" ht="45" x14ac:dyDescent="0.25">
      <c r="A117" s="5" t="s">
        <v>198</v>
      </c>
      <c r="B117" s="5" t="s">
        <v>38</v>
      </c>
      <c r="C117" s="5" t="s">
        <v>94</v>
      </c>
      <c r="D117" s="11" t="s">
        <v>95</v>
      </c>
      <c r="E117" s="5" t="s">
        <v>39</v>
      </c>
      <c r="F117" s="6">
        <v>1</v>
      </c>
      <c r="G117" s="6">
        <v>1064.32</v>
      </c>
      <c r="H117" s="6">
        <f t="shared" ref="H117:H124" si="30">G117*F117</f>
        <v>1064.32</v>
      </c>
      <c r="I117" s="6">
        <v>0</v>
      </c>
      <c r="J117" s="6">
        <f t="shared" ref="J117:J124" si="31">I117*F117</f>
        <v>0</v>
      </c>
      <c r="K117" s="6">
        <f t="shared" ref="K117:K124" si="32">J117+H117</f>
        <v>1064.32</v>
      </c>
    </row>
    <row r="118" spans="1:11" x14ac:dyDescent="0.25">
      <c r="A118" s="5" t="s">
        <v>199</v>
      </c>
      <c r="B118" s="5" t="s">
        <v>38</v>
      </c>
      <c r="C118" s="5" t="s">
        <v>96</v>
      </c>
      <c r="D118" s="11" t="s">
        <v>97</v>
      </c>
      <c r="E118" s="5" t="s">
        <v>39</v>
      </c>
      <c r="F118" s="6">
        <v>2</v>
      </c>
      <c r="G118" s="6">
        <v>17.23</v>
      </c>
      <c r="H118" s="6">
        <f t="shared" si="30"/>
        <v>34.46</v>
      </c>
      <c r="I118" s="6">
        <v>0</v>
      </c>
      <c r="J118" s="6">
        <f t="shared" si="31"/>
        <v>0</v>
      </c>
      <c r="K118" s="6">
        <f t="shared" si="32"/>
        <v>34.46</v>
      </c>
    </row>
    <row r="119" spans="1:11" ht="30" x14ac:dyDescent="0.25">
      <c r="A119" s="5" t="s">
        <v>200</v>
      </c>
      <c r="B119" s="5" t="s">
        <v>38</v>
      </c>
      <c r="C119" s="5" t="s">
        <v>111</v>
      </c>
      <c r="D119" s="11" t="s">
        <v>112</v>
      </c>
      <c r="E119" s="5" t="s">
        <v>39</v>
      </c>
      <c r="F119" s="6">
        <v>1</v>
      </c>
      <c r="G119" s="6">
        <v>8.7100000000000009</v>
      </c>
      <c r="H119" s="6">
        <f t="shared" si="30"/>
        <v>8.7100000000000009</v>
      </c>
      <c r="I119" s="6">
        <v>0</v>
      </c>
      <c r="J119" s="6">
        <f t="shared" si="31"/>
        <v>0</v>
      </c>
      <c r="K119" s="6">
        <f t="shared" si="32"/>
        <v>8.7100000000000009</v>
      </c>
    </row>
    <row r="120" spans="1:11" x14ac:dyDescent="0.25">
      <c r="A120" s="5" t="s">
        <v>201</v>
      </c>
      <c r="B120" s="5" t="s">
        <v>38</v>
      </c>
      <c r="C120" s="5" t="s">
        <v>113</v>
      </c>
      <c r="D120" s="11" t="s">
        <v>114</v>
      </c>
      <c r="E120" s="5" t="s">
        <v>60</v>
      </c>
      <c r="F120" s="6">
        <v>90</v>
      </c>
      <c r="G120" s="6">
        <v>5.8</v>
      </c>
      <c r="H120" s="6">
        <f t="shared" si="30"/>
        <v>522</v>
      </c>
      <c r="I120" s="6">
        <v>0</v>
      </c>
      <c r="J120" s="6">
        <f t="shared" si="31"/>
        <v>0</v>
      </c>
      <c r="K120" s="6">
        <f t="shared" si="32"/>
        <v>522</v>
      </c>
    </row>
    <row r="121" spans="1:11" ht="30" x14ac:dyDescent="0.25">
      <c r="A121" s="5" t="s">
        <v>202</v>
      </c>
      <c r="B121" s="5" t="s">
        <v>7</v>
      </c>
      <c r="C121" s="5" t="s">
        <v>115</v>
      </c>
      <c r="D121" s="11" t="s">
        <v>116</v>
      </c>
      <c r="E121" s="5" t="s">
        <v>37</v>
      </c>
      <c r="F121" s="6">
        <v>1</v>
      </c>
      <c r="G121" s="6">
        <v>26.27</v>
      </c>
      <c r="H121" s="6">
        <f t="shared" si="30"/>
        <v>26.27</v>
      </c>
      <c r="I121" s="6">
        <v>6.71</v>
      </c>
      <c r="J121" s="6">
        <f t="shared" si="31"/>
        <v>6.71</v>
      </c>
      <c r="K121" s="6">
        <f t="shared" si="32"/>
        <v>32.979999999999997</v>
      </c>
    </row>
    <row r="122" spans="1:11" ht="30" x14ac:dyDescent="0.25">
      <c r="A122" s="5" t="s">
        <v>203</v>
      </c>
      <c r="B122" s="5" t="s">
        <v>38</v>
      </c>
      <c r="C122" s="5" t="s">
        <v>98</v>
      </c>
      <c r="D122" s="11" t="s">
        <v>99</v>
      </c>
      <c r="E122" s="5" t="s">
        <v>63</v>
      </c>
      <c r="F122" s="6">
        <v>1</v>
      </c>
      <c r="G122" s="6">
        <v>312.39999999999998</v>
      </c>
      <c r="H122" s="6">
        <f t="shared" si="30"/>
        <v>312.39999999999998</v>
      </c>
      <c r="I122" s="6">
        <v>0</v>
      </c>
      <c r="J122" s="6">
        <f t="shared" si="31"/>
        <v>0</v>
      </c>
      <c r="K122" s="6">
        <f t="shared" si="32"/>
        <v>312.39999999999998</v>
      </c>
    </row>
    <row r="123" spans="1:11" x14ac:dyDescent="0.25">
      <c r="A123" s="5" t="s">
        <v>204</v>
      </c>
      <c r="B123" s="5" t="s">
        <v>38</v>
      </c>
      <c r="C123" s="5" t="s">
        <v>100</v>
      </c>
      <c r="D123" s="11" t="s">
        <v>101</v>
      </c>
      <c r="E123" s="5" t="s">
        <v>102</v>
      </c>
      <c r="F123" s="6">
        <v>4</v>
      </c>
      <c r="G123" s="6">
        <v>0</v>
      </c>
      <c r="H123" s="6">
        <f t="shared" si="30"/>
        <v>0</v>
      </c>
      <c r="I123" s="6">
        <v>28.84</v>
      </c>
      <c r="J123" s="6">
        <f t="shared" si="31"/>
        <v>115.36</v>
      </c>
      <c r="K123" s="6">
        <f t="shared" si="32"/>
        <v>115.36</v>
      </c>
    </row>
    <row r="124" spans="1:11" x14ac:dyDescent="0.25">
      <c r="A124" s="5" t="s">
        <v>205</v>
      </c>
      <c r="B124" s="5" t="s">
        <v>38</v>
      </c>
      <c r="C124" s="5" t="s">
        <v>103</v>
      </c>
      <c r="D124" s="11" t="s">
        <v>104</v>
      </c>
      <c r="E124" s="5" t="s">
        <v>102</v>
      </c>
      <c r="F124" s="6">
        <v>4</v>
      </c>
      <c r="G124" s="6">
        <v>0</v>
      </c>
      <c r="H124" s="6">
        <f t="shared" si="30"/>
        <v>0</v>
      </c>
      <c r="I124" s="6">
        <v>24.43</v>
      </c>
      <c r="J124" s="6">
        <f t="shared" si="31"/>
        <v>97.72</v>
      </c>
      <c r="K124" s="6">
        <f t="shared" si="32"/>
        <v>97.72</v>
      </c>
    </row>
    <row r="125" spans="1:11" x14ac:dyDescent="0.25">
      <c r="A125" s="59"/>
      <c r="B125" s="60"/>
      <c r="C125" s="61"/>
      <c r="D125" s="49" t="s">
        <v>122</v>
      </c>
      <c r="E125" s="49"/>
      <c r="F125" s="49"/>
      <c r="G125" s="50">
        <f>SUM(H117:H124)</f>
        <v>1968.1599999999999</v>
      </c>
      <c r="H125" s="51"/>
      <c r="I125" s="50">
        <f>SUM(J117:J124)</f>
        <v>219.79</v>
      </c>
      <c r="J125" s="51"/>
      <c r="K125" s="14">
        <f>SUM(K117:K124)</f>
        <v>2187.9499999999998</v>
      </c>
    </row>
    <row r="126" spans="1:11" x14ac:dyDescent="0.25">
      <c r="A126" s="52" t="s">
        <v>206</v>
      </c>
      <c r="B126" s="53"/>
      <c r="C126" s="54"/>
      <c r="D126" s="31" t="s">
        <v>123</v>
      </c>
      <c r="E126" s="40"/>
      <c r="F126" s="32"/>
      <c r="G126" s="32"/>
      <c r="H126" s="32"/>
      <c r="I126" s="32"/>
      <c r="J126" s="32"/>
      <c r="K126" s="33"/>
    </row>
    <row r="127" spans="1:11" x14ac:dyDescent="0.25">
      <c r="A127" s="5" t="s">
        <v>207</v>
      </c>
      <c r="B127" s="5" t="s">
        <v>87</v>
      </c>
      <c r="C127" s="5" t="s">
        <v>88</v>
      </c>
      <c r="D127" s="11" t="s">
        <v>89</v>
      </c>
      <c r="E127" s="5" t="s">
        <v>40</v>
      </c>
      <c r="F127" s="6">
        <v>1</v>
      </c>
      <c r="G127" s="6">
        <v>0</v>
      </c>
      <c r="H127" s="6">
        <f t="shared" ref="H127:H129" si="33">G127*F127</f>
        <v>0</v>
      </c>
      <c r="I127" s="6">
        <v>2825</v>
      </c>
      <c r="J127" s="6">
        <f t="shared" ref="J127:J129" si="34">I127*F127</f>
        <v>2825</v>
      </c>
      <c r="K127" s="6">
        <f t="shared" ref="K127:K129" si="35">J127+H127</f>
        <v>2825</v>
      </c>
    </row>
    <row r="128" spans="1:11" s="7" customFormat="1" x14ac:dyDescent="0.25">
      <c r="A128" s="5" t="s">
        <v>208</v>
      </c>
      <c r="B128" s="5" t="s">
        <v>87</v>
      </c>
      <c r="C128" s="5" t="s">
        <v>90</v>
      </c>
      <c r="D128" s="11" t="s">
        <v>91</v>
      </c>
      <c r="E128" s="5" t="s">
        <v>40</v>
      </c>
      <c r="F128" s="6">
        <v>1</v>
      </c>
      <c r="G128" s="6">
        <v>0</v>
      </c>
      <c r="H128" s="6">
        <f t="shared" si="33"/>
        <v>0</v>
      </c>
      <c r="I128" s="6">
        <v>1800</v>
      </c>
      <c r="J128" s="6">
        <f t="shared" si="34"/>
        <v>1800</v>
      </c>
      <c r="K128" s="6">
        <f t="shared" si="35"/>
        <v>1800</v>
      </c>
    </row>
    <row r="129" spans="1:11" s="7" customFormat="1" x14ac:dyDescent="0.25">
      <c r="A129" s="5" t="s">
        <v>209</v>
      </c>
      <c r="B129" s="5" t="s">
        <v>87</v>
      </c>
      <c r="C129" s="5" t="s">
        <v>92</v>
      </c>
      <c r="D129" s="11" t="s">
        <v>93</v>
      </c>
      <c r="E129" s="5" t="s">
        <v>40</v>
      </c>
      <c r="F129" s="6">
        <v>1</v>
      </c>
      <c r="G129" s="6">
        <v>0</v>
      </c>
      <c r="H129" s="6">
        <f t="shared" si="33"/>
        <v>0</v>
      </c>
      <c r="I129" s="6">
        <v>693.33</v>
      </c>
      <c r="J129" s="6">
        <f t="shared" si="34"/>
        <v>693.33</v>
      </c>
      <c r="K129" s="6">
        <f t="shared" si="35"/>
        <v>693.33</v>
      </c>
    </row>
    <row r="130" spans="1:11" x14ac:dyDescent="0.25">
      <c r="A130" s="46"/>
      <c r="B130" s="47"/>
      <c r="C130" s="48"/>
      <c r="D130" s="49" t="s">
        <v>124</v>
      </c>
      <c r="E130" s="49"/>
      <c r="F130" s="49"/>
      <c r="G130" s="50">
        <f>SUM(H127:H129)</f>
        <v>0</v>
      </c>
      <c r="H130" s="51"/>
      <c r="I130" s="50">
        <f>SUM(J127:J129)</f>
        <v>5318.33</v>
      </c>
      <c r="J130" s="51"/>
      <c r="K130" s="14">
        <f>SUM(K127:K129)</f>
        <v>5318.33</v>
      </c>
    </row>
    <row r="131" spans="1:11" x14ac:dyDescent="0.25">
      <c r="A131" s="36"/>
      <c r="B131" s="37"/>
      <c r="C131" s="38"/>
      <c r="D131" s="41" t="s">
        <v>210</v>
      </c>
      <c r="E131" s="42"/>
      <c r="F131" s="42"/>
      <c r="G131" s="50">
        <f>G130+G125+G115</f>
        <v>3679.9786999999997</v>
      </c>
      <c r="H131" s="51"/>
      <c r="I131" s="50">
        <f>I130+I125+I115</f>
        <v>6148.9771999999994</v>
      </c>
      <c r="J131" s="51"/>
      <c r="K131" s="14">
        <f>K130+K125+K115</f>
        <v>9828.955899999999</v>
      </c>
    </row>
    <row r="132" spans="1:11" customFormat="1" x14ac:dyDescent="0.25"/>
    <row r="133" spans="1:11" x14ac:dyDescent="0.25">
      <c r="A133" s="52" t="s">
        <v>211</v>
      </c>
      <c r="B133" s="53"/>
      <c r="C133" s="54"/>
      <c r="D133" s="55" t="s">
        <v>319</v>
      </c>
      <c r="E133" s="56"/>
      <c r="F133" s="56"/>
      <c r="G133" s="56"/>
      <c r="H133" s="56"/>
      <c r="I133" s="56"/>
      <c r="J133" s="56"/>
      <c r="K133" s="57"/>
    </row>
    <row r="134" spans="1:11" x14ac:dyDescent="0.25">
      <c r="A134" s="52" t="s">
        <v>212</v>
      </c>
      <c r="B134" s="53"/>
      <c r="C134" s="54"/>
      <c r="D134" s="31" t="s">
        <v>121</v>
      </c>
      <c r="E134" s="40"/>
      <c r="F134" s="32"/>
      <c r="G134" s="32"/>
      <c r="H134" s="32"/>
      <c r="I134" s="32"/>
      <c r="J134" s="32"/>
      <c r="K134" s="33"/>
    </row>
    <row r="135" spans="1:11" ht="30" x14ac:dyDescent="0.25">
      <c r="A135" s="5" t="s">
        <v>213</v>
      </c>
      <c r="B135" s="5" t="s">
        <v>38</v>
      </c>
      <c r="C135" s="5" t="s">
        <v>98</v>
      </c>
      <c r="D135" s="11" t="s">
        <v>99</v>
      </c>
      <c r="E135" s="5" t="s">
        <v>63</v>
      </c>
      <c r="F135" s="6">
        <v>1</v>
      </c>
      <c r="G135" s="6">
        <v>312.39999999999998</v>
      </c>
      <c r="H135" s="6">
        <f t="shared" ref="H135" si="36">G135*F135</f>
        <v>312.39999999999998</v>
      </c>
      <c r="I135" s="6">
        <v>0</v>
      </c>
      <c r="J135" s="6">
        <f t="shared" ref="J135" si="37">I135*F135</f>
        <v>0</v>
      </c>
      <c r="K135" s="6">
        <f t="shared" ref="K135" si="38">J135+H135</f>
        <v>312.39999999999998</v>
      </c>
    </row>
    <row r="136" spans="1:11" x14ac:dyDescent="0.25">
      <c r="A136" s="59"/>
      <c r="B136" s="60"/>
      <c r="C136" s="61"/>
      <c r="D136" s="49" t="s">
        <v>122</v>
      </c>
      <c r="E136" s="49"/>
      <c r="F136" s="49"/>
      <c r="G136" s="50">
        <f>SUM(H135:H135)</f>
        <v>312.39999999999998</v>
      </c>
      <c r="H136" s="51"/>
      <c r="I136" s="50">
        <f>SUM(J135:J135)</f>
        <v>0</v>
      </c>
      <c r="J136" s="51"/>
      <c r="K136" s="14">
        <f>SUM(K135:K135)</f>
        <v>312.39999999999998</v>
      </c>
    </row>
    <row r="137" spans="1:11" x14ac:dyDescent="0.25">
      <c r="A137" s="52" t="s">
        <v>214</v>
      </c>
      <c r="B137" s="53"/>
      <c r="C137" s="54"/>
      <c r="D137" s="31" t="s">
        <v>123</v>
      </c>
      <c r="E137" s="40"/>
      <c r="F137" s="32"/>
      <c r="G137" s="32"/>
      <c r="H137" s="32"/>
      <c r="I137" s="32"/>
      <c r="J137" s="32"/>
      <c r="K137" s="33"/>
    </row>
    <row r="138" spans="1:11" x14ac:dyDescent="0.25">
      <c r="A138" s="5" t="s">
        <v>215</v>
      </c>
      <c r="B138" s="5" t="s">
        <v>87</v>
      </c>
      <c r="C138" s="5" t="s">
        <v>88</v>
      </c>
      <c r="D138" s="11" t="s">
        <v>89</v>
      </c>
      <c r="E138" s="5" t="s">
        <v>40</v>
      </c>
      <c r="F138" s="6">
        <v>1</v>
      </c>
      <c r="G138" s="6">
        <v>0</v>
      </c>
      <c r="H138" s="6">
        <f t="shared" ref="H138:H140" si="39">G138*F138</f>
        <v>0</v>
      </c>
      <c r="I138" s="6">
        <v>2825</v>
      </c>
      <c r="J138" s="6">
        <f t="shared" ref="J138:J140" si="40">I138*F138</f>
        <v>2825</v>
      </c>
      <c r="K138" s="6">
        <f t="shared" ref="K138:K140" si="41">J138+H138</f>
        <v>2825</v>
      </c>
    </row>
    <row r="139" spans="1:11" x14ac:dyDescent="0.25">
      <c r="A139" s="5" t="s">
        <v>216</v>
      </c>
      <c r="B139" s="5" t="s">
        <v>87</v>
      </c>
      <c r="C139" s="5" t="s">
        <v>90</v>
      </c>
      <c r="D139" s="11" t="s">
        <v>91</v>
      </c>
      <c r="E139" s="5" t="s">
        <v>40</v>
      </c>
      <c r="F139" s="6">
        <v>1</v>
      </c>
      <c r="G139" s="6">
        <v>0</v>
      </c>
      <c r="H139" s="6">
        <f t="shared" si="39"/>
        <v>0</v>
      </c>
      <c r="I139" s="6">
        <v>1800</v>
      </c>
      <c r="J139" s="6">
        <f t="shared" si="40"/>
        <v>1800</v>
      </c>
      <c r="K139" s="6">
        <f t="shared" si="41"/>
        <v>1800</v>
      </c>
    </row>
    <row r="140" spans="1:11" x14ac:dyDescent="0.25">
      <c r="A140" s="5" t="s">
        <v>217</v>
      </c>
      <c r="B140" s="5" t="s">
        <v>87</v>
      </c>
      <c r="C140" s="5" t="s">
        <v>92</v>
      </c>
      <c r="D140" s="11" t="s">
        <v>93</v>
      </c>
      <c r="E140" s="5" t="s">
        <v>40</v>
      </c>
      <c r="F140" s="6">
        <v>1</v>
      </c>
      <c r="G140" s="6">
        <v>0</v>
      </c>
      <c r="H140" s="6">
        <f t="shared" si="39"/>
        <v>0</v>
      </c>
      <c r="I140" s="6">
        <v>693.33</v>
      </c>
      <c r="J140" s="6">
        <f t="shared" si="40"/>
        <v>693.33</v>
      </c>
      <c r="K140" s="6">
        <f t="shared" si="41"/>
        <v>693.33</v>
      </c>
    </row>
    <row r="141" spans="1:11" x14ac:dyDescent="0.25">
      <c r="A141" s="46"/>
      <c r="B141" s="47"/>
      <c r="C141" s="48"/>
      <c r="D141" s="49" t="s">
        <v>124</v>
      </c>
      <c r="E141" s="49"/>
      <c r="F141" s="49"/>
      <c r="G141" s="50">
        <f>SUM(H138:H140)</f>
        <v>0</v>
      </c>
      <c r="H141" s="51"/>
      <c r="I141" s="50">
        <f>SUM(J138:J140)</f>
        <v>5318.33</v>
      </c>
      <c r="J141" s="51"/>
      <c r="K141" s="14">
        <f>SUM(K138:K140)</f>
        <v>5318.33</v>
      </c>
    </row>
    <row r="142" spans="1:11" x14ac:dyDescent="0.25">
      <c r="A142" s="36"/>
      <c r="B142" s="37"/>
      <c r="C142" s="38"/>
      <c r="D142" s="41" t="s">
        <v>327</v>
      </c>
      <c r="E142" s="42"/>
      <c r="F142" s="42"/>
      <c r="G142" s="50">
        <f>G141+G136</f>
        <v>312.39999999999998</v>
      </c>
      <c r="H142" s="51"/>
      <c r="I142" s="50">
        <f>I141+I136</f>
        <v>5318.33</v>
      </c>
      <c r="J142" s="51"/>
      <c r="K142" s="14">
        <f>K141+K136</f>
        <v>5630.73</v>
      </c>
    </row>
    <row r="143" spans="1:11" customFormat="1" x14ac:dyDescent="0.25"/>
    <row r="144" spans="1:11" x14ac:dyDescent="0.25">
      <c r="A144" s="52" t="s">
        <v>219</v>
      </c>
      <c r="B144" s="53"/>
      <c r="C144" s="54"/>
      <c r="D144" s="55" t="s">
        <v>218</v>
      </c>
      <c r="E144" s="56"/>
      <c r="F144" s="56"/>
      <c r="G144" s="56"/>
      <c r="H144" s="56"/>
      <c r="I144" s="56"/>
      <c r="J144" s="56"/>
      <c r="K144" s="57"/>
    </row>
    <row r="145" spans="1:11" x14ac:dyDescent="0.25">
      <c r="A145" s="52" t="s">
        <v>220</v>
      </c>
      <c r="B145" s="53"/>
      <c r="C145" s="54"/>
      <c r="D145" s="31" t="s">
        <v>57</v>
      </c>
      <c r="E145" s="40"/>
      <c r="F145" s="32"/>
      <c r="G145" s="32"/>
      <c r="H145" s="32"/>
      <c r="I145" s="32"/>
      <c r="J145" s="32"/>
      <c r="K145" s="33"/>
    </row>
    <row r="146" spans="1:11" ht="45" x14ac:dyDescent="0.25">
      <c r="A146" s="5" t="s">
        <v>221</v>
      </c>
      <c r="B146" s="5" t="s">
        <v>7</v>
      </c>
      <c r="C146" s="5" t="s">
        <v>109</v>
      </c>
      <c r="D146" s="11" t="s">
        <v>110</v>
      </c>
      <c r="E146" s="5" t="s">
        <v>8</v>
      </c>
      <c r="F146" s="6">
        <v>0.8</v>
      </c>
      <c r="G146" s="6">
        <v>26.03</v>
      </c>
      <c r="H146" s="6">
        <f t="shared" ref="H146:H148" si="42">G146*F146</f>
        <v>20.824000000000002</v>
      </c>
      <c r="I146" s="6">
        <v>119.17</v>
      </c>
      <c r="J146" s="6">
        <f t="shared" ref="J146:J148" si="43">I146*F146</f>
        <v>95.336000000000013</v>
      </c>
      <c r="K146" s="6">
        <f t="shared" ref="K146:K148" si="44">J146+H146</f>
        <v>116.16000000000001</v>
      </c>
    </row>
    <row r="147" spans="1:11" ht="30" x14ac:dyDescent="0.25">
      <c r="A147" s="5" t="s">
        <v>222</v>
      </c>
      <c r="B147" s="5" t="s">
        <v>7</v>
      </c>
      <c r="C147" s="5" t="s">
        <v>33</v>
      </c>
      <c r="D147" s="11" t="s">
        <v>34</v>
      </c>
      <c r="E147" s="5" t="s">
        <v>32</v>
      </c>
      <c r="F147" s="6">
        <v>1.48</v>
      </c>
      <c r="G147" s="6">
        <v>18.690000000000001</v>
      </c>
      <c r="H147" s="6">
        <f t="shared" si="42"/>
        <v>27.661200000000001</v>
      </c>
      <c r="I147" s="6">
        <v>1.79</v>
      </c>
      <c r="J147" s="6">
        <f t="shared" si="43"/>
        <v>2.6492</v>
      </c>
      <c r="K147" s="6">
        <f t="shared" si="44"/>
        <v>30.310400000000001</v>
      </c>
    </row>
    <row r="148" spans="1:11" ht="30" x14ac:dyDescent="0.25">
      <c r="A148" s="5" t="s">
        <v>223</v>
      </c>
      <c r="B148" s="5" t="s">
        <v>7</v>
      </c>
      <c r="C148" s="5" t="s">
        <v>35</v>
      </c>
      <c r="D148" s="11" t="s">
        <v>36</v>
      </c>
      <c r="E148" s="5" t="s">
        <v>9</v>
      </c>
      <c r="F148" s="6">
        <v>0.15</v>
      </c>
      <c r="G148" s="6">
        <v>727.03</v>
      </c>
      <c r="H148" s="6">
        <f t="shared" si="42"/>
        <v>109.05449999999999</v>
      </c>
      <c r="I148" s="6">
        <v>24.98</v>
      </c>
      <c r="J148" s="6">
        <f t="shared" si="43"/>
        <v>3.7469999999999999</v>
      </c>
      <c r="K148" s="6">
        <f t="shared" si="44"/>
        <v>112.80149999999999</v>
      </c>
    </row>
    <row r="149" spans="1:11" x14ac:dyDescent="0.25">
      <c r="A149" s="59"/>
      <c r="B149" s="60"/>
      <c r="C149" s="61"/>
      <c r="D149" s="49" t="s">
        <v>119</v>
      </c>
      <c r="E149" s="49"/>
      <c r="F149" s="49"/>
      <c r="G149" s="50">
        <f>SUM(H146:H148)</f>
        <v>157.53969999999998</v>
      </c>
      <c r="H149" s="51"/>
      <c r="I149" s="50">
        <f>SUM(J146:J148)</f>
        <v>101.73220000000001</v>
      </c>
      <c r="J149" s="51"/>
      <c r="K149" s="14">
        <f>SUM(K146:K148)</f>
        <v>259.27190000000002</v>
      </c>
    </row>
    <row r="150" spans="1:11" x14ac:dyDescent="0.25">
      <c r="A150" s="52" t="s">
        <v>224</v>
      </c>
      <c r="B150" s="53"/>
      <c r="C150" s="54"/>
      <c r="D150" s="31" t="s">
        <v>121</v>
      </c>
      <c r="E150" s="40"/>
      <c r="F150" s="32"/>
      <c r="G150" s="32"/>
      <c r="H150" s="32"/>
      <c r="I150" s="32"/>
      <c r="J150" s="32"/>
      <c r="K150" s="33"/>
    </row>
    <row r="151" spans="1:11" ht="45" x14ac:dyDescent="0.25">
      <c r="A151" s="5" t="s">
        <v>225</v>
      </c>
      <c r="B151" s="5" t="s">
        <v>38</v>
      </c>
      <c r="C151" s="5" t="s">
        <v>94</v>
      </c>
      <c r="D151" s="11" t="s">
        <v>95</v>
      </c>
      <c r="E151" s="5" t="s">
        <v>39</v>
      </c>
      <c r="F151" s="6">
        <v>1</v>
      </c>
      <c r="G151" s="6">
        <v>1064.32</v>
      </c>
      <c r="H151" s="6">
        <f t="shared" ref="H151:H158" si="45">G151*F151</f>
        <v>1064.32</v>
      </c>
      <c r="I151" s="6">
        <v>0</v>
      </c>
      <c r="J151" s="6">
        <f t="shared" ref="J151:J158" si="46">I151*F151</f>
        <v>0</v>
      </c>
      <c r="K151" s="6">
        <f t="shared" ref="K151:K158" si="47">J151+H151</f>
        <v>1064.32</v>
      </c>
    </row>
    <row r="152" spans="1:11" x14ac:dyDescent="0.25">
      <c r="A152" s="5" t="s">
        <v>226</v>
      </c>
      <c r="B152" s="5" t="s">
        <v>38</v>
      </c>
      <c r="C152" s="5" t="s">
        <v>96</v>
      </c>
      <c r="D152" s="11" t="s">
        <v>97</v>
      </c>
      <c r="E152" s="5" t="s">
        <v>39</v>
      </c>
      <c r="F152" s="6">
        <v>2</v>
      </c>
      <c r="G152" s="6">
        <v>17.23</v>
      </c>
      <c r="H152" s="6">
        <f t="shared" si="45"/>
        <v>34.46</v>
      </c>
      <c r="I152" s="6">
        <v>0</v>
      </c>
      <c r="J152" s="6">
        <f t="shared" si="46"/>
        <v>0</v>
      </c>
      <c r="K152" s="6">
        <f t="shared" si="47"/>
        <v>34.46</v>
      </c>
    </row>
    <row r="153" spans="1:11" ht="30" x14ac:dyDescent="0.25">
      <c r="A153" s="5" t="s">
        <v>227</v>
      </c>
      <c r="B153" s="5" t="s">
        <v>38</v>
      </c>
      <c r="C153" s="5" t="s">
        <v>111</v>
      </c>
      <c r="D153" s="11" t="s">
        <v>112</v>
      </c>
      <c r="E153" s="5" t="s">
        <v>39</v>
      </c>
      <c r="F153" s="6">
        <v>1</v>
      </c>
      <c r="G153" s="6">
        <v>8.7100000000000009</v>
      </c>
      <c r="H153" s="6">
        <f t="shared" si="45"/>
        <v>8.7100000000000009</v>
      </c>
      <c r="I153" s="6">
        <v>0</v>
      </c>
      <c r="J153" s="6">
        <f t="shared" si="46"/>
        <v>0</v>
      </c>
      <c r="K153" s="6">
        <f t="shared" si="47"/>
        <v>8.7100000000000009</v>
      </c>
    </row>
    <row r="154" spans="1:11" x14ac:dyDescent="0.25">
      <c r="A154" s="5" t="s">
        <v>228</v>
      </c>
      <c r="B154" s="5" t="s">
        <v>38</v>
      </c>
      <c r="C154" s="5" t="s">
        <v>113</v>
      </c>
      <c r="D154" s="11" t="s">
        <v>114</v>
      </c>
      <c r="E154" s="5" t="s">
        <v>60</v>
      </c>
      <c r="F154" s="6">
        <v>90</v>
      </c>
      <c r="G154" s="6">
        <v>5.8</v>
      </c>
      <c r="H154" s="6">
        <f t="shared" si="45"/>
        <v>522</v>
      </c>
      <c r="I154" s="6">
        <v>0</v>
      </c>
      <c r="J154" s="6">
        <f t="shared" si="46"/>
        <v>0</v>
      </c>
      <c r="K154" s="6">
        <f t="shared" si="47"/>
        <v>522</v>
      </c>
    </row>
    <row r="155" spans="1:11" ht="30" x14ac:dyDescent="0.25">
      <c r="A155" s="5" t="s">
        <v>229</v>
      </c>
      <c r="B155" s="5" t="s">
        <v>7</v>
      </c>
      <c r="C155" s="5" t="s">
        <v>115</v>
      </c>
      <c r="D155" s="11" t="s">
        <v>116</v>
      </c>
      <c r="E155" s="5" t="s">
        <v>37</v>
      </c>
      <c r="F155" s="6">
        <v>1</v>
      </c>
      <c r="G155" s="6">
        <v>26.27</v>
      </c>
      <c r="H155" s="6">
        <f t="shared" si="45"/>
        <v>26.27</v>
      </c>
      <c r="I155" s="6">
        <v>6.71</v>
      </c>
      <c r="J155" s="6">
        <f t="shared" si="46"/>
        <v>6.71</v>
      </c>
      <c r="K155" s="6">
        <f t="shared" si="47"/>
        <v>32.979999999999997</v>
      </c>
    </row>
    <row r="156" spans="1:11" ht="30" x14ac:dyDescent="0.25">
      <c r="A156" s="5" t="s">
        <v>230</v>
      </c>
      <c r="B156" s="5" t="s">
        <v>38</v>
      </c>
      <c r="C156" s="5" t="s">
        <v>98</v>
      </c>
      <c r="D156" s="11" t="s">
        <v>99</v>
      </c>
      <c r="E156" s="5" t="s">
        <v>63</v>
      </c>
      <c r="F156" s="6">
        <v>1</v>
      </c>
      <c r="G156" s="6">
        <v>312.39999999999998</v>
      </c>
      <c r="H156" s="6">
        <f t="shared" si="45"/>
        <v>312.39999999999998</v>
      </c>
      <c r="I156" s="6">
        <v>0</v>
      </c>
      <c r="J156" s="6">
        <f t="shared" si="46"/>
        <v>0</v>
      </c>
      <c r="K156" s="6">
        <f t="shared" si="47"/>
        <v>312.39999999999998</v>
      </c>
    </row>
    <row r="157" spans="1:11" x14ac:dyDescent="0.25">
      <c r="A157" s="5" t="s">
        <v>231</v>
      </c>
      <c r="B157" s="5" t="s">
        <v>38</v>
      </c>
      <c r="C157" s="5" t="s">
        <v>100</v>
      </c>
      <c r="D157" s="11" t="s">
        <v>101</v>
      </c>
      <c r="E157" s="5" t="s">
        <v>102</v>
      </c>
      <c r="F157" s="6">
        <v>4</v>
      </c>
      <c r="G157" s="6">
        <v>0</v>
      </c>
      <c r="H157" s="6">
        <f t="shared" si="45"/>
        <v>0</v>
      </c>
      <c r="I157" s="6">
        <v>28.84</v>
      </c>
      <c r="J157" s="6">
        <f t="shared" si="46"/>
        <v>115.36</v>
      </c>
      <c r="K157" s="6">
        <f t="shared" si="47"/>
        <v>115.36</v>
      </c>
    </row>
    <row r="158" spans="1:11" x14ac:dyDescent="0.25">
      <c r="A158" s="5" t="s">
        <v>232</v>
      </c>
      <c r="B158" s="5" t="s">
        <v>38</v>
      </c>
      <c r="C158" s="5" t="s">
        <v>103</v>
      </c>
      <c r="D158" s="11" t="s">
        <v>104</v>
      </c>
      <c r="E158" s="5" t="s">
        <v>102</v>
      </c>
      <c r="F158" s="6">
        <v>4</v>
      </c>
      <c r="G158" s="6">
        <v>0</v>
      </c>
      <c r="H158" s="6">
        <f t="shared" si="45"/>
        <v>0</v>
      </c>
      <c r="I158" s="6">
        <v>24.43</v>
      </c>
      <c r="J158" s="6">
        <f t="shared" si="46"/>
        <v>97.72</v>
      </c>
      <c r="K158" s="6">
        <f t="shared" si="47"/>
        <v>97.72</v>
      </c>
    </row>
    <row r="159" spans="1:11" x14ac:dyDescent="0.25">
      <c r="A159" s="59"/>
      <c r="B159" s="60"/>
      <c r="C159" s="61"/>
      <c r="D159" s="49" t="s">
        <v>122</v>
      </c>
      <c r="E159" s="49"/>
      <c r="F159" s="49"/>
      <c r="G159" s="50">
        <f>SUM(H151:H158)</f>
        <v>1968.1599999999999</v>
      </c>
      <c r="H159" s="51"/>
      <c r="I159" s="50">
        <f>SUM(J151:J158)</f>
        <v>219.79</v>
      </c>
      <c r="J159" s="51"/>
      <c r="K159" s="14">
        <f>SUM(K151:K158)</f>
        <v>2187.9499999999998</v>
      </c>
    </row>
    <row r="160" spans="1:11" x14ac:dyDescent="0.25">
      <c r="A160" s="52" t="s">
        <v>233</v>
      </c>
      <c r="B160" s="53"/>
      <c r="C160" s="54"/>
      <c r="D160" s="31" t="s">
        <v>123</v>
      </c>
      <c r="E160" s="40"/>
      <c r="F160" s="32"/>
      <c r="G160" s="32"/>
      <c r="H160" s="32"/>
      <c r="I160" s="32"/>
      <c r="J160" s="32"/>
      <c r="K160" s="33"/>
    </row>
    <row r="161" spans="1:11" x14ac:dyDescent="0.25">
      <c r="A161" s="5" t="s">
        <v>234</v>
      </c>
      <c r="B161" s="5" t="s">
        <v>87</v>
      </c>
      <c r="C161" s="5" t="s">
        <v>88</v>
      </c>
      <c r="D161" s="11" t="s">
        <v>89</v>
      </c>
      <c r="E161" s="5" t="s">
        <v>40</v>
      </c>
      <c r="F161" s="6">
        <v>1</v>
      </c>
      <c r="G161" s="6">
        <v>0</v>
      </c>
      <c r="H161" s="6">
        <f t="shared" ref="H161:H163" si="48">G161*F161</f>
        <v>0</v>
      </c>
      <c r="I161" s="6">
        <v>2825</v>
      </c>
      <c r="J161" s="6">
        <f t="shared" ref="J161:J163" si="49">I161*F161</f>
        <v>2825</v>
      </c>
      <c r="K161" s="6">
        <f t="shared" ref="K161:K163" si="50">J161+H161</f>
        <v>2825</v>
      </c>
    </row>
    <row r="162" spans="1:11" x14ac:dyDescent="0.25">
      <c r="A162" s="5" t="s">
        <v>235</v>
      </c>
      <c r="B162" s="5" t="s">
        <v>87</v>
      </c>
      <c r="C162" s="5" t="s">
        <v>90</v>
      </c>
      <c r="D162" s="11" t="s">
        <v>91</v>
      </c>
      <c r="E162" s="5" t="s">
        <v>40</v>
      </c>
      <c r="F162" s="6">
        <v>1</v>
      </c>
      <c r="G162" s="6">
        <v>0</v>
      </c>
      <c r="H162" s="6">
        <f t="shared" si="48"/>
        <v>0</v>
      </c>
      <c r="I162" s="6">
        <v>1800</v>
      </c>
      <c r="J162" s="6">
        <f t="shared" si="49"/>
        <v>1800</v>
      </c>
      <c r="K162" s="6">
        <f t="shared" si="50"/>
        <v>1800</v>
      </c>
    </row>
    <row r="163" spans="1:11" x14ac:dyDescent="0.25">
      <c r="A163" s="5" t="s">
        <v>236</v>
      </c>
      <c r="B163" s="5" t="s">
        <v>87</v>
      </c>
      <c r="C163" s="5" t="s">
        <v>92</v>
      </c>
      <c r="D163" s="11" t="s">
        <v>93</v>
      </c>
      <c r="E163" s="5" t="s">
        <v>40</v>
      </c>
      <c r="F163" s="6">
        <v>1</v>
      </c>
      <c r="G163" s="6">
        <v>0</v>
      </c>
      <c r="H163" s="6">
        <f t="shared" si="48"/>
        <v>0</v>
      </c>
      <c r="I163" s="6">
        <v>693.33</v>
      </c>
      <c r="J163" s="6">
        <f t="shared" si="49"/>
        <v>693.33</v>
      </c>
      <c r="K163" s="6">
        <f t="shared" si="50"/>
        <v>693.33</v>
      </c>
    </row>
    <row r="164" spans="1:11" x14ac:dyDescent="0.25">
      <c r="A164" s="46"/>
      <c r="B164" s="47"/>
      <c r="C164" s="48"/>
      <c r="D164" s="49" t="s">
        <v>124</v>
      </c>
      <c r="E164" s="49"/>
      <c r="F164" s="49"/>
      <c r="G164" s="50">
        <f>SUM(H161:H163)</f>
        <v>0</v>
      </c>
      <c r="H164" s="51"/>
      <c r="I164" s="50">
        <f>SUM(J161:J163)</f>
        <v>5318.33</v>
      </c>
      <c r="J164" s="51"/>
      <c r="K164" s="14">
        <f>SUM(K161:K163)</f>
        <v>5318.33</v>
      </c>
    </row>
    <row r="165" spans="1:11" x14ac:dyDescent="0.25">
      <c r="A165" s="36"/>
      <c r="B165" s="37"/>
      <c r="C165" s="38"/>
      <c r="D165" s="41" t="s">
        <v>237</v>
      </c>
      <c r="E165" s="42"/>
      <c r="F165" s="42"/>
      <c r="G165" s="50">
        <f>G164+G159+G149</f>
        <v>2125.6996999999997</v>
      </c>
      <c r="H165" s="51"/>
      <c r="I165" s="50">
        <f>I164+I159+I149</f>
        <v>5639.8522000000003</v>
      </c>
      <c r="J165" s="51"/>
      <c r="K165" s="14">
        <f>K164+K159+K149</f>
        <v>7765.5518999999995</v>
      </c>
    </row>
    <row r="166" spans="1:11" customFormat="1" x14ac:dyDescent="0.25"/>
    <row r="167" spans="1:11" x14ac:dyDescent="0.25">
      <c r="A167" s="52" t="s">
        <v>239</v>
      </c>
      <c r="B167" s="53"/>
      <c r="C167" s="54"/>
      <c r="D167" s="55" t="s">
        <v>238</v>
      </c>
      <c r="E167" s="56"/>
      <c r="F167" s="56"/>
      <c r="G167" s="56"/>
      <c r="H167" s="56"/>
      <c r="I167" s="56"/>
      <c r="J167" s="56"/>
      <c r="K167" s="57"/>
    </row>
    <row r="168" spans="1:11" x14ac:dyDescent="0.25">
      <c r="A168" s="52" t="s">
        <v>240</v>
      </c>
      <c r="B168" s="53"/>
      <c r="C168" s="54"/>
      <c r="D168" s="31" t="s">
        <v>57</v>
      </c>
      <c r="E168" s="40"/>
      <c r="F168" s="32"/>
      <c r="G168" s="32"/>
      <c r="H168" s="32"/>
      <c r="I168" s="32"/>
      <c r="J168" s="32"/>
      <c r="K168" s="33"/>
    </row>
    <row r="169" spans="1:11" ht="30" x14ac:dyDescent="0.25">
      <c r="A169" s="5" t="s">
        <v>241</v>
      </c>
      <c r="B169" s="5" t="s">
        <v>38</v>
      </c>
      <c r="C169" s="5" t="s">
        <v>58</v>
      </c>
      <c r="D169" s="11" t="s">
        <v>59</v>
      </c>
      <c r="E169" s="5" t="s">
        <v>60</v>
      </c>
      <c r="F169" s="6">
        <v>36.799999999999997</v>
      </c>
      <c r="G169" s="6">
        <v>28.33</v>
      </c>
      <c r="H169" s="6">
        <f>G169*F169</f>
        <v>1042.5439999999999</v>
      </c>
      <c r="I169" s="6">
        <v>0</v>
      </c>
      <c r="J169" s="6">
        <f>I169*F169</f>
        <v>0</v>
      </c>
      <c r="K169" s="6">
        <f>J169+H169</f>
        <v>1042.5439999999999</v>
      </c>
    </row>
    <row r="170" spans="1:11" ht="30" x14ac:dyDescent="0.25">
      <c r="A170" s="5" t="s">
        <v>243</v>
      </c>
      <c r="B170" s="5" t="s">
        <v>38</v>
      </c>
      <c r="C170" s="5" t="s">
        <v>61</v>
      </c>
      <c r="D170" s="11" t="s">
        <v>62</v>
      </c>
      <c r="E170" s="5" t="s">
        <v>63</v>
      </c>
      <c r="F170" s="6">
        <v>12</v>
      </c>
      <c r="G170" s="6">
        <v>25.22</v>
      </c>
      <c r="H170" s="6">
        <f t="shared" ref="H170:H180" si="51">G170*F170</f>
        <v>302.64</v>
      </c>
      <c r="I170" s="6">
        <v>0</v>
      </c>
      <c r="J170" s="6">
        <f t="shared" ref="J170:J180" si="52">I170*F170</f>
        <v>0</v>
      </c>
      <c r="K170" s="6">
        <f t="shared" ref="K170:K180" si="53">J170+H170</f>
        <v>302.64</v>
      </c>
    </row>
    <row r="171" spans="1:11" ht="45" x14ac:dyDescent="0.25">
      <c r="A171" s="5" t="s">
        <v>242</v>
      </c>
      <c r="B171" s="5" t="s">
        <v>7</v>
      </c>
      <c r="C171" s="5" t="s">
        <v>64</v>
      </c>
      <c r="D171" s="11" t="s">
        <v>65</v>
      </c>
      <c r="E171" s="5" t="s">
        <v>8</v>
      </c>
      <c r="F171" s="6">
        <v>2.5</v>
      </c>
      <c r="G171" s="6">
        <v>12.85</v>
      </c>
      <c r="H171" s="6">
        <f t="shared" si="51"/>
        <v>32.125</v>
      </c>
      <c r="I171" s="6">
        <v>18.34</v>
      </c>
      <c r="J171" s="6">
        <f t="shared" si="52"/>
        <v>45.85</v>
      </c>
      <c r="K171" s="6">
        <f t="shared" si="53"/>
        <v>77.974999999999994</v>
      </c>
    </row>
    <row r="172" spans="1:11" ht="30" x14ac:dyDescent="0.25">
      <c r="A172" s="5" t="s">
        <v>244</v>
      </c>
      <c r="B172" s="5" t="s">
        <v>7</v>
      </c>
      <c r="C172" s="5" t="s">
        <v>66</v>
      </c>
      <c r="D172" s="11" t="s">
        <v>67</v>
      </c>
      <c r="E172" s="5" t="s">
        <v>9</v>
      </c>
      <c r="F172" s="6">
        <v>0.1</v>
      </c>
      <c r="G172" s="6">
        <v>356.5</v>
      </c>
      <c r="H172" s="6">
        <f t="shared" si="51"/>
        <v>35.65</v>
      </c>
      <c r="I172" s="6">
        <v>113.95</v>
      </c>
      <c r="J172" s="6">
        <f t="shared" si="52"/>
        <v>11.395000000000001</v>
      </c>
      <c r="K172" s="6">
        <f t="shared" si="53"/>
        <v>47.045000000000002</v>
      </c>
    </row>
    <row r="173" spans="1:11" x14ac:dyDescent="0.25">
      <c r="A173" s="5" t="s">
        <v>245</v>
      </c>
      <c r="B173" s="5" t="s">
        <v>38</v>
      </c>
      <c r="C173" s="5" t="s">
        <v>68</v>
      </c>
      <c r="D173" s="11" t="s">
        <v>69</v>
      </c>
      <c r="E173" s="5" t="s">
        <v>70</v>
      </c>
      <c r="F173" s="6">
        <v>1</v>
      </c>
      <c r="G173" s="6">
        <v>72.180000000000007</v>
      </c>
      <c r="H173" s="6">
        <f t="shared" si="51"/>
        <v>72.180000000000007</v>
      </c>
      <c r="I173" s="6">
        <v>0</v>
      </c>
      <c r="J173" s="6">
        <f t="shared" si="52"/>
        <v>0</v>
      </c>
      <c r="K173" s="6">
        <f t="shared" si="53"/>
        <v>72.180000000000007</v>
      </c>
    </row>
    <row r="174" spans="1:11" ht="45" x14ac:dyDescent="0.25">
      <c r="A174" s="5" t="s">
        <v>246</v>
      </c>
      <c r="B174" s="5" t="s">
        <v>38</v>
      </c>
      <c r="C174" s="5" t="s">
        <v>71</v>
      </c>
      <c r="D174" s="11" t="s">
        <v>72</v>
      </c>
      <c r="E174" s="5" t="s">
        <v>39</v>
      </c>
      <c r="F174" s="6">
        <v>1</v>
      </c>
      <c r="G174" s="6">
        <v>42.34</v>
      </c>
      <c r="H174" s="6">
        <f t="shared" si="51"/>
        <v>42.34</v>
      </c>
      <c r="I174" s="6">
        <v>0</v>
      </c>
      <c r="J174" s="6">
        <f t="shared" si="52"/>
        <v>0</v>
      </c>
      <c r="K174" s="6">
        <f t="shared" si="53"/>
        <v>42.34</v>
      </c>
    </row>
    <row r="175" spans="1:11" ht="30" x14ac:dyDescent="0.25">
      <c r="A175" s="5" t="s">
        <v>247</v>
      </c>
      <c r="B175" s="5" t="s">
        <v>38</v>
      </c>
      <c r="C175" s="5" t="s">
        <v>73</v>
      </c>
      <c r="D175" s="11" t="s">
        <v>74</v>
      </c>
      <c r="E175" s="5" t="s">
        <v>39</v>
      </c>
      <c r="F175" s="6">
        <v>8</v>
      </c>
      <c r="G175" s="6">
        <v>3.35</v>
      </c>
      <c r="H175" s="6">
        <f t="shared" si="51"/>
        <v>26.8</v>
      </c>
      <c r="I175" s="6">
        <v>0</v>
      </c>
      <c r="J175" s="6">
        <f t="shared" si="52"/>
        <v>0</v>
      </c>
      <c r="K175" s="6">
        <f t="shared" si="53"/>
        <v>26.8</v>
      </c>
    </row>
    <row r="176" spans="1:11" x14ac:dyDescent="0.25">
      <c r="A176" s="5" t="s">
        <v>248</v>
      </c>
      <c r="B176" s="5" t="s">
        <v>7</v>
      </c>
      <c r="C176" s="5" t="s">
        <v>75</v>
      </c>
      <c r="D176" s="11" t="s">
        <v>76</v>
      </c>
      <c r="E176" s="5" t="s">
        <v>77</v>
      </c>
      <c r="F176" s="6">
        <v>8</v>
      </c>
      <c r="G176" s="6">
        <v>0</v>
      </c>
      <c r="H176" s="6">
        <f t="shared" si="51"/>
        <v>0</v>
      </c>
      <c r="I176" s="6">
        <v>42.49</v>
      </c>
      <c r="J176" s="6">
        <f t="shared" si="52"/>
        <v>339.92</v>
      </c>
      <c r="K176" s="6">
        <f t="shared" si="53"/>
        <v>339.92</v>
      </c>
    </row>
    <row r="177" spans="1:11" x14ac:dyDescent="0.25">
      <c r="A177" s="5" t="s">
        <v>249</v>
      </c>
      <c r="B177" s="5" t="s">
        <v>7</v>
      </c>
      <c r="C177" s="5" t="s">
        <v>78</v>
      </c>
      <c r="D177" s="11" t="s">
        <v>79</v>
      </c>
      <c r="E177" s="5" t="s">
        <v>77</v>
      </c>
      <c r="F177" s="6">
        <v>4</v>
      </c>
      <c r="G177" s="6">
        <v>0</v>
      </c>
      <c r="H177" s="6">
        <f t="shared" si="51"/>
        <v>0</v>
      </c>
      <c r="I177" s="6">
        <v>27.99</v>
      </c>
      <c r="J177" s="6">
        <f t="shared" si="52"/>
        <v>111.96</v>
      </c>
      <c r="K177" s="6">
        <f t="shared" si="53"/>
        <v>111.96</v>
      </c>
    </row>
    <row r="178" spans="1:11" ht="45" x14ac:dyDescent="0.25">
      <c r="A178" s="5" t="s">
        <v>250</v>
      </c>
      <c r="B178" s="5" t="s">
        <v>7</v>
      </c>
      <c r="C178" s="5" t="s">
        <v>109</v>
      </c>
      <c r="D178" s="11" t="s">
        <v>110</v>
      </c>
      <c r="E178" s="5" t="s">
        <v>8</v>
      </c>
      <c r="F178" s="6">
        <v>0.8</v>
      </c>
      <c r="G178" s="6">
        <v>26.03</v>
      </c>
      <c r="H178" s="6">
        <f t="shared" si="51"/>
        <v>20.824000000000002</v>
      </c>
      <c r="I178" s="6">
        <v>119.17</v>
      </c>
      <c r="J178" s="6">
        <f t="shared" si="52"/>
        <v>95.336000000000013</v>
      </c>
      <c r="K178" s="6">
        <f t="shared" si="53"/>
        <v>116.16000000000001</v>
      </c>
    </row>
    <row r="179" spans="1:11" ht="30" x14ac:dyDescent="0.25">
      <c r="A179" s="5" t="s">
        <v>251</v>
      </c>
      <c r="B179" s="5" t="s">
        <v>7</v>
      </c>
      <c r="C179" s="5" t="s">
        <v>33</v>
      </c>
      <c r="D179" s="11" t="s">
        <v>34</v>
      </c>
      <c r="E179" s="5" t="s">
        <v>32</v>
      </c>
      <c r="F179" s="6">
        <v>1.48</v>
      </c>
      <c r="G179" s="6">
        <v>18.690000000000001</v>
      </c>
      <c r="H179" s="6">
        <f t="shared" si="51"/>
        <v>27.661200000000001</v>
      </c>
      <c r="I179" s="6">
        <v>1.79</v>
      </c>
      <c r="J179" s="6">
        <f t="shared" si="52"/>
        <v>2.6492</v>
      </c>
      <c r="K179" s="6">
        <f t="shared" si="53"/>
        <v>30.310400000000001</v>
      </c>
    </row>
    <row r="180" spans="1:11" ht="30" x14ac:dyDescent="0.25">
      <c r="A180" s="5" t="s">
        <v>252</v>
      </c>
      <c r="B180" s="5" t="s">
        <v>7</v>
      </c>
      <c r="C180" s="5" t="s">
        <v>35</v>
      </c>
      <c r="D180" s="11" t="s">
        <v>36</v>
      </c>
      <c r="E180" s="5" t="s">
        <v>9</v>
      </c>
      <c r="F180" s="6">
        <v>0.15</v>
      </c>
      <c r="G180" s="6">
        <v>727.03</v>
      </c>
      <c r="H180" s="6">
        <f t="shared" si="51"/>
        <v>109.05449999999999</v>
      </c>
      <c r="I180" s="6">
        <v>24.98</v>
      </c>
      <c r="J180" s="6">
        <f t="shared" si="52"/>
        <v>3.7469999999999999</v>
      </c>
      <c r="K180" s="6">
        <f t="shared" si="53"/>
        <v>112.80149999999999</v>
      </c>
    </row>
    <row r="181" spans="1:11" x14ac:dyDescent="0.25">
      <c r="A181" s="59"/>
      <c r="B181" s="60"/>
      <c r="C181" s="61"/>
      <c r="D181" s="49" t="s">
        <v>119</v>
      </c>
      <c r="E181" s="49"/>
      <c r="F181" s="49"/>
      <c r="G181" s="50">
        <f>SUM(H169:H180)</f>
        <v>1711.8186999999998</v>
      </c>
      <c r="H181" s="51"/>
      <c r="I181" s="50">
        <f>SUM(J169:J180)</f>
        <v>610.85719999999992</v>
      </c>
      <c r="J181" s="51"/>
      <c r="K181" s="14">
        <f>SUM(K169:K180)</f>
        <v>2322.6758999999993</v>
      </c>
    </row>
    <row r="182" spans="1:11" x14ac:dyDescent="0.25">
      <c r="A182" s="52" t="s">
        <v>253</v>
      </c>
      <c r="B182" s="53"/>
      <c r="C182" s="54"/>
      <c r="D182" s="31" t="s">
        <v>121</v>
      </c>
      <c r="E182" s="40"/>
      <c r="F182" s="32"/>
      <c r="G182" s="32"/>
      <c r="H182" s="32"/>
      <c r="I182" s="32"/>
      <c r="J182" s="32"/>
      <c r="K182" s="33"/>
    </row>
    <row r="183" spans="1:11" ht="45" x14ac:dyDescent="0.25">
      <c r="A183" s="5" t="s">
        <v>254</v>
      </c>
      <c r="B183" s="5" t="s">
        <v>38</v>
      </c>
      <c r="C183" s="5" t="s">
        <v>94</v>
      </c>
      <c r="D183" s="11" t="s">
        <v>95</v>
      </c>
      <c r="E183" s="5" t="s">
        <v>39</v>
      </c>
      <c r="F183" s="6">
        <v>1</v>
      </c>
      <c r="G183" s="6">
        <v>1064.32</v>
      </c>
      <c r="H183" s="6">
        <f t="shared" ref="H183:H188" si="54">G183*F183</f>
        <v>1064.32</v>
      </c>
      <c r="I183" s="6">
        <v>0</v>
      </c>
      <c r="J183" s="6">
        <f t="shared" ref="J183:J188" si="55">I183*F183</f>
        <v>0</v>
      </c>
      <c r="K183" s="6">
        <f t="shared" ref="K183:K188" si="56">J183+H183</f>
        <v>1064.32</v>
      </c>
    </row>
    <row r="184" spans="1:11" x14ac:dyDescent="0.25">
      <c r="A184" s="5" t="s">
        <v>255</v>
      </c>
      <c r="B184" s="5" t="s">
        <v>38</v>
      </c>
      <c r="C184" s="5" t="s">
        <v>96</v>
      </c>
      <c r="D184" s="11" t="s">
        <v>97</v>
      </c>
      <c r="E184" s="5" t="s">
        <v>39</v>
      </c>
      <c r="F184" s="6">
        <v>2</v>
      </c>
      <c r="G184" s="6">
        <v>17.23</v>
      </c>
      <c r="H184" s="6">
        <f t="shared" si="54"/>
        <v>34.46</v>
      </c>
      <c r="I184" s="6">
        <v>0</v>
      </c>
      <c r="J184" s="6">
        <f t="shared" si="55"/>
        <v>0</v>
      </c>
      <c r="K184" s="6">
        <f t="shared" si="56"/>
        <v>34.46</v>
      </c>
    </row>
    <row r="185" spans="1:11" x14ac:dyDescent="0.25">
      <c r="A185" s="5" t="s">
        <v>256</v>
      </c>
      <c r="B185" s="5" t="s">
        <v>38</v>
      </c>
      <c r="C185" s="5" t="s">
        <v>113</v>
      </c>
      <c r="D185" s="11" t="s">
        <v>114</v>
      </c>
      <c r="E185" s="5" t="s">
        <v>60</v>
      </c>
      <c r="F185" s="6">
        <v>90</v>
      </c>
      <c r="G185" s="6">
        <v>5.8</v>
      </c>
      <c r="H185" s="6">
        <f t="shared" si="54"/>
        <v>522</v>
      </c>
      <c r="I185" s="6">
        <v>0</v>
      </c>
      <c r="J185" s="6">
        <f t="shared" si="55"/>
        <v>0</v>
      </c>
      <c r="K185" s="6">
        <f t="shared" si="56"/>
        <v>522</v>
      </c>
    </row>
    <row r="186" spans="1:11" ht="30" x14ac:dyDescent="0.25">
      <c r="A186" s="5" t="s">
        <v>257</v>
      </c>
      <c r="B186" s="5" t="s">
        <v>38</v>
      </c>
      <c r="C186" s="5" t="s">
        <v>98</v>
      </c>
      <c r="D186" s="11" t="s">
        <v>99</v>
      </c>
      <c r="E186" s="5" t="s">
        <v>63</v>
      </c>
      <c r="F186" s="6">
        <v>1</v>
      </c>
      <c r="G186" s="6">
        <v>312.39999999999998</v>
      </c>
      <c r="H186" s="6">
        <f t="shared" si="54"/>
        <v>312.39999999999998</v>
      </c>
      <c r="I186" s="6">
        <v>0</v>
      </c>
      <c r="J186" s="6">
        <f t="shared" si="55"/>
        <v>0</v>
      </c>
      <c r="K186" s="6">
        <f t="shared" si="56"/>
        <v>312.39999999999998</v>
      </c>
    </row>
    <row r="187" spans="1:11" x14ac:dyDescent="0.25">
      <c r="A187" s="5" t="s">
        <v>258</v>
      </c>
      <c r="B187" s="5" t="s">
        <v>38</v>
      </c>
      <c r="C187" s="5" t="s">
        <v>100</v>
      </c>
      <c r="D187" s="11" t="s">
        <v>101</v>
      </c>
      <c r="E187" s="5" t="s">
        <v>102</v>
      </c>
      <c r="F187" s="6">
        <v>4</v>
      </c>
      <c r="G187" s="6">
        <v>0</v>
      </c>
      <c r="H187" s="6">
        <f t="shared" si="54"/>
        <v>0</v>
      </c>
      <c r="I187" s="6">
        <v>28.84</v>
      </c>
      <c r="J187" s="6">
        <f t="shared" si="55"/>
        <v>115.36</v>
      </c>
      <c r="K187" s="6">
        <f t="shared" si="56"/>
        <v>115.36</v>
      </c>
    </row>
    <row r="188" spans="1:11" x14ac:dyDescent="0.25">
      <c r="A188" s="5" t="s">
        <v>259</v>
      </c>
      <c r="B188" s="5" t="s">
        <v>38</v>
      </c>
      <c r="C188" s="5" t="s">
        <v>103</v>
      </c>
      <c r="D188" s="11" t="s">
        <v>104</v>
      </c>
      <c r="E188" s="5" t="s">
        <v>102</v>
      </c>
      <c r="F188" s="6">
        <v>4</v>
      </c>
      <c r="G188" s="6">
        <v>0</v>
      </c>
      <c r="H188" s="6">
        <f t="shared" si="54"/>
        <v>0</v>
      </c>
      <c r="I188" s="6">
        <v>24.43</v>
      </c>
      <c r="J188" s="6">
        <f t="shared" si="55"/>
        <v>97.72</v>
      </c>
      <c r="K188" s="6">
        <f t="shared" si="56"/>
        <v>97.72</v>
      </c>
    </row>
    <row r="189" spans="1:11" x14ac:dyDescent="0.25">
      <c r="A189" s="59"/>
      <c r="B189" s="60"/>
      <c r="C189" s="61"/>
      <c r="D189" s="49" t="s">
        <v>122</v>
      </c>
      <c r="E189" s="49"/>
      <c r="F189" s="49"/>
      <c r="G189" s="50">
        <f>SUM(H183:H188)</f>
        <v>1933.1799999999998</v>
      </c>
      <c r="H189" s="51"/>
      <c r="I189" s="50">
        <f>SUM(J183:J188)</f>
        <v>213.07999999999998</v>
      </c>
      <c r="J189" s="51"/>
      <c r="K189" s="14">
        <f>SUM(K183:K188)</f>
        <v>2146.2599999999998</v>
      </c>
    </row>
    <row r="190" spans="1:11" x14ac:dyDescent="0.25">
      <c r="A190" s="52" t="s">
        <v>260</v>
      </c>
      <c r="B190" s="53"/>
      <c r="C190" s="54"/>
      <c r="D190" s="31" t="s">
        <v>123</v>
      </c>
      <c r="E190" s="40"/>
      <c r="F190" s="32"/>
      <c r="G190" s="32"/>
      <c r="H190" s="32"/>
      <c r="I190" s="32"/>
      <c r="J190" s="32"/>
      <c r="K190" s="33"/>
    </row>
    <row r="191" spans="1:11" x14ac:dyDescent="0.25">
      <c r="A191" s="5" t="s">
        <v>261</v>
      </c>
      <c r="B191" s="5" t="s">
        <v>87</v>
      </c>
      <c r="C191" s="5" t="s">
        <v>88</v>
      </c>
      <c r="D191" s="11" t="s">
        <v>89</v>
      </c>
      <c r="E191" s="5" t="s">
        <v>40</v>
      </c>
      <c r="F191" s="6">
        <v>1</v>
      </c>
      <c r="G191" s="6">
        <v>0</v>
      </c>
      <c r="H191" s="6">
        <f t="shared" ref="H191:H193" si="57">G191*F191</f>
        <v>0</v>
      </c>
      <c r="I191" s="6">
        <v>2825</v>
      </c>
      <c r="J191" s="6">
        <f t="shared" ref="J191:J193" si="58">I191*F191</f>
        <v>2825</v>
      </c>
      <c r="K191" s="6">
        <f t="shared" ref="K191:K193" si="59">J191+H191</f>
        <v>2825</v>
      </c>
    </row>
    <row r="192" spans="1:11" x14ac:dyDescent="0.25">
      <c r="A192" s="5" t="s">
        <v>262</v>
      </c>
      <c r="B192" s="5" t="s">
        <v>87</v>
      </c>
      <c r="C192" s="5" t="s">
        <v>90</v>
      </c>
      <c r="D192" s="11" t="s">
        <v>91</v>
      </c>
      <c r="E192" s="5" t="s">
        <v>40</v>
      </c>
      <c r="F192" s="6">
        <v>1</v>
      </c>
      <c r="G192" s="6">
        <v>0</v>
      </c>
      <c r="H192" s="6">
        <f t="shared" si="57"/>
        <v>0</v>
      </c>
      <c r="I192" s="6">
        <v>1800</v>
      </c>
      <c r="J192" s="6">
        <f t="shared" si="58"/>
        <v>1800</v>
      </c>
      <c r="K192" s="6">
        <f t="shared" si="59"/>
        <v>1800</v>
      </c>
    </row>
    <row r="193" spans="1:11" x14ac:dyDescent="0.25">
      <c r="A193" s="5" t="s">
        <v>263</v>
      </c>
      <c r="B193" s="5" t="s">
        <v>87</v>
      </c>
      <c r="C193" s="5" t="s">
        <v>92</v>
      </c>
      <c r="D193" s="11" t="s">
        <v>93</v>
      </c>
      <c r="E193" s="5" t="s">
        <v>40</v>
      </c>
      <c r="F193" s="6">
        <v>1</v>
      </c>
      <c r="G193" s="6">
        <v>0</v>
      </c>
      <c r="H193" s="6">
        <f t="shared" si="57"/>
        <v>0</v>
      </c>
      <c r="I193" s="6">
        <v>693.33</v>
      </c>
      <c r="J193" s="6">
        <f t="shared" si="58"/>
        <v>693.33</v>
      </c>
      <c r="K193" s="6">
        <f t="shared" si="59"/>
        <v>693.33</v>
      </c>
    </row>
    <row r="194" spans="1:11" x14ac:dyDescent="0.25">
      <c r="A194" s="46"/>
      <c r="B194" s="47"/>
      <c r="C194" s="48"/>
      <c r="D194" s="49" t="s">
        <v>124</v>
      </c>
      <c r="E194" s="49"/>
      <c r="F194" s="49"/>
      <c r="G194" s="50">
        <f>SUM(H191:H193)</f>
        <v>0</v>
      </c>
      <c r="H194" s="51"/>
      <c r="I194" s="50">
        <f>SUM(J191:J193)</f>
        <v>5318.33</v>
      </c>
      <c r="J194" s="51"/>
      <c r="K194" s="14">
        <f>SUM(K191:K193)</f>
        <v>5318.33</v>
      </c>
    </row>
    <row r="195" spans="1:11" x14ac:dyDescent="0.25">
      <c r="A195" s="36"/>
      <c r="B195" s="37"/>
      <c r="C195" s="38"/>
      <c r="D195" s="41" t="s">
        <v>264</v>
      </c>
      <c r="E195" s="42"/>
      <c r="F195" s="42"/>
      <c r="G195" s="50">
        <f>G194+G189+G181</f>
        <v>3644.9986999999996</v>
      </c>
      <c r="H195" s="51"/>
      <c r="I195" s="50">
        <f>I194+I189+I181</f>
        <v>6142.2672000000002</v>
      </c>
      <c r="J195" s="51"/>
      <c r="K195" s="14">
        <f>K194+K189+K181</f>
        <v>9787.2658999999985</v>
      </c>
    </row>
    <row r="196" spans="1:11" customFormat="1" x14ac:dyDescent="0.25"/>
    <row r="197" spans="1:11" x14ac:dyDescent="0.25">
      <c r="A197" s="52" t="s">
        <v>266</v>
      </c>
      <c r="B197" s="53"/>
      <c r="C197" s="54"/>
      <c r="D197" s="55" t="s">
        <v>265</v>
      </c>
      <c r="E197" s="56"/>
      <c r="F197" s="56"/>
      <c r="G197" s="56"/>
      <c r="H197" s="56"/>
      <c r="I197" s="56"/>
      <c r="J197" s="56"/>
      <c r="K197" s="57"/>
    </row>
    <row r="198" spans="1:11" x14ac:dyDescent="0.25">
      <c r="A198" s="52" t="s">
        <v>267</v>
      </c>
      <c r="B198" s="53"/>
      <c r="C198" s="54"/>
      <c r="D198" s="31" t="s">
        <v>57</v>
      </c>
      <c r="E198" s="40"/>
      <c r="F198" s="32"/>
      <c r="G198" s="32"/>
      <c r="H198" s="32"/>
      <c r="I198" s="32"/>
      <c r="J198" s="32"/>
      <c r="K198" s="33"/>
    </row>
    <row r="199" spans="1:11" ht="45" x14ac:dyDescent="0.25">
      <c r="A199" s="5" t="s">
        <v>268</v>
      </c>
      <c r="B199" s="5" t="s">
        <v>7</v>
      </c>
      <c r="C199" s="5" t="s">
        <v>109</v>
      </c>
      <c r="D199" s="11" t="s">
        <v>110</v>
      </c>
      <c r="E199" s="5" t="s">
        <v>8</v>
      </c>
      <c r="F199" s="6">
        <v>0.8</v>
      </c>
      <c r="G199" s="6">
        <v>26.03</v>
      </c>
      <c r="H199" s="6">
        <f t="shared" ref="H199:H201" si="60">G199*F199</f>
        <v>20.824000000000002</v>
      </c>
      <c r="I199" s="6">
        <v>119.17</v>
      </c>
      <c r="J199" s="6">
        <f t="shared" ref="J199:J201" si="61">I199*F199</f>
        <v>95.336000000000013</v>
      </c>
      <c r="K199" s="6">
        <f t="shared" ref="K199:K201" si="62">J199+H199</f>
        <v>116.16000000000001</v>
      </c>
    </row>
    <row r="200" spans="1:11" ht="30" x14ac:dyDescent="0.25">
      <c r="A200" s="5" t="s">
        <v>269</v>
      </c>
      <c r="B200" s="5" t="s">
        <v>7</v>
      </c>
      <c r="C200" s="5" t="s">
        <v>33</v>
      </c>
      <c r="D200" s="11" t="s">
        <v>34</v>
      </c>
      <c r="E200" s="5" t="s">
        <v>32</v>
      </c>
      <c r="F200" s="6">
        <v>1.48</v>
      </c>
      <c r="G200" s="6">
        <v>18.690000000000001</v>
      </c>
      <c r="H200" s="6">
        <f t="shared" si="60"/>
        <v>27.661200000000001</v>
      </c>
      <c r="I200" s="6">
        <v>1.79</v>
      </c>
      <c r="J200" s="6">
        <f t="shared" si="61"/>
        <v>2.6492</v>
      </c>
      <c r="K200" s="6">
        <f t="shared" si="62"/>
        <v>30.310400000000001</v>
      </c>
    </row>
    <row r="201" spans="1:11" ht="30" x14ac:dyDescent="0.25">
      <c r="A201" s="5" t="s">
        <v>270</v>
      </c>
      <c r="B201" s="5" t="s">
        <v>7</v>
      </c>
      <c r="C201" s="5" t="s">
        <v>35</v>
      </c>
      <c r="D201" s="11" t="s">
        <v>36</v>
      </c>
      <c r="E201" s="5" t="s">
        <v>9</v>
      </c>
      <c r="F201" s="6">
        <v>0.15</v>
      </c>
      <c r="G201" s="6">
        <v>727.03</v>
      </c>
      <c r="H201" s="6">
        <f t="shared" si="60"/>
        <v>109.05449999999999</v>
      </c>
      <c r="I201" s="6">
        <v>24.98</v>
      </c>
      <c r="J201" s="6">
        <f t="shared" si="61"/>
        <v>3.7469999999999999</v>
      </c>
      <c r="K201" s="6">
        <f t="shared" si="62"/>
        <v>112.80149999999999</v>
      </c>
    </row>
    <row r="202" spans="1:11" x14ac:dyDescent="0.25">
      <c r="A202" s="59"/>
      <c r="B202" s="60"/>
      <c r="C202" s="61"/>
      <c r="D202" s="49" t="s">
        <v>119</v>
      </c>
      <c r="E202" s="49"/>
      <c r="F202" s="49"/>
      <c r="G202" s="50">
        <f>SUM(H199:H201)</f>
        <v>157.53969999999998</v>
      </c>
      <c r="H202" s="51"/>
      <c r="I202" s="50">
        <f>SUM(J199:J201)</f>
        <v>101.73220000000001</v>
      </c>
      <c r="J202" s="51"/>
      <c r="K202" s="14">
        <f>SUM(K199:K201)</f>
        <v>259.27190000000002</v>
      </c>
    </row>
    <row r="203" spans="1:11" x14ac:dyDescent="0.25">
      <c r="A203" s="52" t="s">
        <v>271</v>
      </c>
      <c r="B203" s="53"/>
      <c r="C203" s="54"/>
      <c r="D203" s="31" t="s">
        <v>121</v>
      </c>
      <c r="E203" s="40"/>
      <c r="F203" s="32"/>
      <c r="G203" s="32"/>
      <c r="H203" s="32"/>
      <c r="I203" s="32"/>
      <c r="J203" s="32"/>
      <c r="K203" s="33"/>
    </row>
    <row r="204" spans="1:11" ht="45" x14ac:dyDescent="0.25">
      <c r="A204" s="5" t="s">
        <v>272</v>
      </c>
      <c r="B204" s="5" t="s">
        <v>38</v>
      </c>
      <c r="C204" s="5" t="s">
        <v>94</v>
      </c>
      <c r="D204" s="11" t="s">
        <v>95</v>
      </c>
      <c r="E204" s="5" t="s">
        <v>39</v>
      </c>
      <c r="F204" s="6">
        <v>1</v>
      </c>
      <c r="G204" s="6">
        <v>1064.32</v>
      </c>
      <c r="H204" s="6">
        <f t="shared" ref="H204:H208" si="63">G204*F204</f>
        <v>1064.32</v>
      </c>
      <c r="I204" s="6">
        <v>0</v>
      </c>
      <c r="J204" s="6">
        <f t="shared" ref="J204:J208" si="64">I204*F204</f>
        <v>0</v>
      </c>
      <c r="K204" s="6">
        <f t="shared" ref="K204:K208" si="65">J204+H204</f>
        <v>1064.32</v>
      </c>
    </row>
    <row r="205" spans="1:11" x14ac:dyDescent="0.25">
      <c r="A205" s="5" t="s">
        <v>273</v>
      </c>
      <c r="B205" s="5" t="s">
        <v>38</v>
      </c>
      <c r="C205" s="5" t="s">
        <v>96</v>
      </c>
      <c r="D205" s="11" t="s">
        <v>97</v>
      </c>
      <c r="E205" s="5" t="s">
        <v>39</v>
      </c>
      <c r="F205" s="6">
        <v>2</v>
      </c>
      <c r="G205" s="6">
        <v>17.23</v>
      </c>
      <c r="H205" s="6">
        <f t="shared" si="63"/>
        <v>34.46</v>
      </c>
      <c r="I205" s="6">
        <v>0</v>
      </c>
      <c r="J205" s="6">
        <f t="shared" si="64"/>
        <v>0</v>
      </c>
      <c r="K205" s="6">
        <f t="shared" si="65"/>
        <v>34.46</v>
      </c>
    </row>
    <row r="206" spans="1:11" ht="30" x14ac:dyDescent="0.25">
      <c r="A206" s="5" t="s">
        <v>274</v>
      </c>
      <c r="B206" s="5" t="s">
        <v>38</v>
      </c>
      <c r="C206" s="5" t="s">
        <v>98</v>
      </c>
      <c r="D206" s="11" t="s">
        <v>99</v>
      </c>
      <c r="E206" s="5" t="s">
        <v>63</v>
      </c>
      <c r="F206" s="6">
        <v>1</v>
      </c>
      <c r="G206" s="6">
        <v>312.39999999999998</v>
      </c>
      <c r="H206" s="6">
        <f t="shared" si="63"/>
        <v>312.39999999999998</v>
      </c>
      <c r="I206" s="6">
        <v>0</v>
      </c>
      <c r="J206" s="6">
        <f t="shared" si="64"/>
        <v>0</v>
      </c>
      <c r="K206" s="6">
        <f t="shared" si="65"/>
        <v>312.39999999999998</v>
      </c>
    </row>
    <row r="207" spans="1:11" x14ac:dyDescent="0.25">
      <c r="A207" s="5" t="s">
        <v>275</v>
      </c>
      <c r="B207" s="5" t="s">
        <v>38</v>
      </c>
      <c r="C207" s="5" t="s">
        <v>100</v>
      </c>
      <c r="D207" s="11" t="s">
        <v>101</v>
      </c>
      <c r="E207" s="5" t="s">
        <v>102</v>
      </c>
      <c r="F207" s="6">
        <v>4</v>
      </c>
      <c r="G207" s="6">
        <v>0</v>
      </c>
      <c r="H207" s="6">
        <f t="shared" si="63"/>
        <v>0</v>
      </c>
      <c r="I207" s="6">
        <v>28.84</v>
      </c>
      <c r="J207" s="6">
        <f t="shared" si="64"/>
        <v>115.36</v>
      </c>
      <c r="K207" s="6">
        <f t="shared" si="65"/>
        <v>115.36</v>
      </c>
    </row>
    <row r="208" spans="1:11" x14ac:dyDescent="0.25">
      <c r="A208" s="5" t="s">
        <v>276</v>
      </c>
      <c r="B208" s="5" t="s">
        <v>38</v>
      </c>
      <c r="C208" s="5" t="s">
        <v>103</v>
      </c>
      <c r="D208" s="11" t="s">
        <v>104</v>
      </c>
      <c r="E208" s="5" t="s">
        <v>102</v>
      </c>
      <c r="F208" s="6">
        <v>4</v>
      </c>
      <c r="G208" s="6">
        <v>0</v>
      </c>
      <c r="H208" s="6">
        <f t="shared" si="63"/>
        <v>0</v>
      </c>
      <c r="I208" s="6">
        <v>24.43</v>
      </c>
      <c r="J208" s="6">
        <f t="shared" si="64"/>
        <v>97.72</v>
      </c>
      <c r="K208" s="6">
        <f t="shared" si="65"/>
        <v>97.72</v>
      </c>
    </row>
    <row r="209" spans="1:11" x14ac:dyDescent="0.25">
      <c r="A209" s="59"/>
      <c r="B209" s="60"/>
      <c r="C209" s="61"/>
      <c r="D209" s="49" t="s">
        <v>122</v>
      </c>
      <c r="E209" s="49"/>
      <c r="F209" s="49"/>
      <c r="G209" s="50">
        <f>SUM(H204:H208)</f>
        <v>1411.1799999999998</v>
      </c>
      <c r="H209" s="51"/>
      <c r="I209" s="50">
        <f>SUM(J204:J208)</f>
        <v>213.07999999999998</v>
      </c>
      <c r="J209" s="51"/>
      <c r="K209" s="14">
        <f>SUM(K204:K208)</f>
        <v>1624.2599999999998</v>
      </c>
    </row>
    <row r="210" spans="1:11" x14ac:dyDescent="0.25">
      <c r="A210" s="52" t="s">
        <v>277</v>
      </c>
      <c r="B210" s="53"/>
      <c r="C210" s="54"/>
      <c r="D210" s="31" t="s">
        <v>123</v>
      </c>
      <c r="E210" s="40"/>
      <c r="F210" s="32"/>
      <c r="G210" s="32"/>
      <c r="H210" s="32"/>
      <c r="I210" s="32"/>
      <c r="J210" s="32"/>
      <c r="K210" s="33"/>
    </row>
    <row r="211" spans="1:11" x14ac:dyDescent="0.25">
      <c r="A211" s="5" t="s">
        <v>278</v>
      </c>
      <c r="B211" s="5" t="s">
        <v>87</v>
      </c>
      <c r="C211" s="5" t="s">
        <v>88</v>
      </c>
      <c r="D211" s="11" t="s">
        <v>89</v>
      </c>
      <c r="E211" s="5" t="s">
        <v>40</v>
      </c>
      <c r="F211" s="6">
        <v>1</v>
      </c>
      <c r="G211" s="6">
        <v>0</v>
      </c>
      <c r="H211" s="6">
        <f t="shared" ref="H211:H213" si="66">G211*F211</f>
        <v>0</v>
      </c>
      <c r="I211" s="6">
        <v>2825</v>
      </c>
      <c r="J211" s="6">
        <f t="shared" ref="J211:J213" si="67">I211*F211</f>
        <v>2825</v>
      </c>
      <c r="K211" s="6">
        <f t="shared" ref="K211:K213" si="68">J211+H211</f>
        <v>2825</v>
      </c>
    </row>
    <row r="212" spans="1:11" x14ac:dyDescent="0.25">
      <c r="A212" s="5" t="s">
        <v>279</v>
      </c>
      <c r="B212" s="5" t="s">
        <v>87</v>
      </c>
      <c r="C212" s="5" t="s">
        <v>90</v>
      </c>
      <c r="D212" s="11" t="s">
        <v>91</v>
      </c>
      <c r="E212" s="5" t="s">
        <v>40</v>
      </c>
      <c r="F212" s="6">
        <v>1</v>
      </c>
      <c r="G212" s="6">
        <v>0</v>
      </c>
      <c r="H212" s="6">
        <f t="shared" si="66"/>
        <v>0</v>
      </c>
      <c r="I212" s="6">
        <v>1800</v>
      </c>
      <c r="J212" s="6">
        <f t="shared" si="67"/>
        <v>1800</v>
      </c>
      <c r="K212" s="6">
        <f t="shared" si="68"/>
        <v>1800</v>
      </c>
    </row>
    <row r="213" spans="1:11" x14ac:dyDescent="0.25">
      <c r="A213" s="5" t="s">
        <v>280</v>
      </c>
      <c r="B213" s="5" t="s">
        <v>87</v>
      </c>
      <c r="C213" s="5" t="s">
        <v>92</v>
      </c>
      <c r="D213" s="11" t="s">
        <v>93</v>
      </c>
      <c r="E213" s="5" t="s">
        <v>40</v>
      </c>
      <c r="F213" s="6">
        <v>1</v>
      </c>
      <c r="G213" s="6">
        <v>0</v>
      </c>
      <c r="H213" s="6">
        <f t="shared" si="66"/>
        <v>0</v>
      </c>
      <c r="I213" s="6">
        <v>693.33</v>
      </c>
      <c r="J213" s="6">
        <f t="shared" si="67"/>
        <v>693.33</v>
      </c>
      <c r="K213" s="6">
        <f t="shared" si="68"/>
        <v>693.33</v>
      </c>
    </row>
    <row r="214" spans="1:11" x14ac:dyDescent="0.25">
      <c r="A214" s="46"/>
      <c r="B214" s="47"/>
      <c r="C214" s="48"/>
      <c r="D214" s="49" t="s">
        <v>124</v>
      </c>
      <c r="E214" s="49"/>
      <c r="F214" s="49"/>
      <c r="G214" s="50">
        <f>SUM(H211:H213)</f>
        <v>0</v>
      </c>
      <c r="H214" s="51"/>
      <c r="I214" s="50">
        <f>SUM(J211:J213)</f>
        <v>5318.33</v>
      </c>
      <c r="J214" s="51"/>
      <c r="K214" s="14">
        <f>SUM(K211:K213)</f>
        <v>5318.33</v>
      </c>
    </row>
    <row r="215" spans="1:11" x14ac:dyDescent="0.25">
      <c r="A215" s="36"/>
      <c r="B215" s="37"/>
      <c r="C215" s="38"/>
      <c r="D215" s="41" t="s">
        <v>281</v>
      </c>
      <c r="E215" s="42"/>
      <c r="F215" s="42"/>
      <c r="G215" s="50">
        <f>G214+G209+G202</f>
        <v>1568.7196999999999</v>
      </c>
      <c r="H215" s="51"/>
      <c r="I215" s="50">
        <f>I214+I209+I202</f>
        <v>5633.1422000000002</v>
      </c>
      <c r="J215" s="51"/>
      <c r="K215" s="14">
        <f>K214+K209+K202</f>
        <v>7201.8618999999999</v>
      </c>
    </row>
    <row r="216" spans="1:11" customFormat="1" x14ac:dyDescent="0.25"/>
    <row r="217" spans="1:11" x14ac:dyDescent="0.25">
      <c r="A217" s="52" t="s">
        <v>283</v>
      </c>
      <c r="B217" s="53"/>
      <c r="C217" s="54"/>
      <c r="D217" s="55" t="s">
        <v>282</v>
      </c>
      <c r="E217" s="56"/>
      <c r="F217" s="56"/>
      <c r="G217" s="56"/>
      <c r="H217" s="56"/>
      <c r="I217" s="56"/>
      <c r="J217" s="56"/>
      <c r="K217" s="57"/>
    </row>
    <row r="218" spans="1:11" x14ac:dyDescent="0.25">
      <c r="A218" s="52" t="s">
        <v>284</v>
      </c>
      <c r="B218" s="53"/>
      <c r="C218" s="54"/>
      <c r="D218" s="31" t="s">
        <v>57</v>
      </c>
      <c r="E218" s="40"/>
      <c r="F218" s="32"/>
      <c r="G218" s="32"/>
      <c r="H218" s="32"/>
      <c r="I218" s="32"/>
      <c r="J218" s="32"/>
      <c r="K218" s="33"/>
    </row>
    <row r="219" spans="1:11" ht="30" x14ac:dyDescent="0.25">
      <c r="A219" s="5" t="s">
        <v>285</v>
      </c>
      <c r="B219" s="5" t="s">
        <v>38</v>
      </c>
      <c r="C219" s="5" t="s">
        <v>58</v>
      </c>
      <c r="D219" s="11" t="s">
        <v>59</v>
      </c>
      <c r="E219" s="5" t="s">
        <v>60</v>
      </c>
      <c r="F219" s="6">
        <v>36.799999999999997</v>
      </c>
      <c r="G219" s="6">
        <v>28.33</v>
      </c>
      <c r="H219" s="6">
        <f>G219*F219</f>
        <v>1042.5439999999999</v>
      </c>
      <c r="I219" s="6">
        <v>0</v>
      </c>
      <c r="J219" s="6">
        <f>I219*F219</f>
        <v>0</v>
      </c>
      <c r="K219" s="6">
        <f>J219+H219</f>
        <v>1042.5439999999999</v>
      </c>
    </row>
    <row r="220" spans="1:11" ht="30" x14ac:dyDescent="0.25">
      <c r="A220" s="5" t="s">
        <v>286</v>
      </c>
      <c r="B220" s="5" t="s">
        <v>38</v>
      </c>
      <c r="C220" s="5" t="s">
        <v>61</v>
      </c>
      <c r="D220" s="11" t="s">
        <v>62</v>
      </c>
      <c r="E220" s="5" t="s">
        <v>63</v>
      </c>
      <c r="F220" s="6">
        <v>12</v>
      </c>
      <c r="G220" s="6">
        <v>25.22</v>
      </c>
      <c r="H220" s="6">
        <f t="shared" ref="H220:H230" si="69">G220*F220</f>
        <v>302.64</v>
      </c>
      <c r="I220" s="6">
        <v>0</v>
      </c>
      <c r="J220" s="6">
        <f t="shared" ref="J220:J230" si="70">I220*F220</f>
        <v>0</v>
      </c>
      <c r="K220" s="6">
        <f t="shared" ref="K220:K230" si="71">J220+H220</f>
        <v>302.64</v>
      </c>
    </row>
    <row r="221" spans="1:11" ht="45" x14ac:dyDescent="0.25">
      <c r="A221" s="5" t="s">
        <v>287</v>
      </c>
      <c r="B221" s="5" t="s">
        <v>7</v>
      </c>
      <c r="C221" s="5" t="s">
        <v>64</v>
      </c>
      <c r="D221" s="11" t="s">
        <v>65</v>
      </c>
      <c r="E221" s="5" t="s">
        <v>8</v>
      </c>
      <c r="F221" s="6">
        <v>2.5</v>
      </c>
      <c r="G221" s="6">
        <v>12.85</v>
      </c>
      <c r="H221" s="6">
        <f t="shared" si="69"/>
        <v>32.125</v>
      </c>
      <c r="I221" s="6">
        <v>18.34</v>
      </c>
      <c r="J221" s="6">
        <f t="shared" si="70"/>
        <v>45.85</v>
      </c>
      <c r="K221" s="6">
        <f t="shared" si="71"/>
        <v>77.974999999999994</v>
      </c>
    </row>
    <row r="222" spans="1:11" ht="30" x14ac:dyDescent="0.25">
      <c r="A222" s="5" t="s">
        <v>288</v>
      </c>
      <c r="B222" s="5" t="s">
        <v>7</v>
      </c>
      <c r="C222" s="5" t="s">
        <v>66</v>
      </c>
      <c r="D222" s="11" t="s">
        <v>67</v>
      </c>
      <c r="E222" s="5" t="s">
        <v>9</v>
      </c>
      <c r="F222" s="6">
        <v>0.1</v>
      </c>
      <c r="G222" s="6">
        <v>356.5</v>
      </c>
      <c r="H222" s="6">
        <f t="shared" si="69"/>
        <v>35.65</v>
      </c>
      <c r="I222" s="6">
        <v>113.95</v>
      </c>
      <c r="J222" s="6">
        <f t="shared" si="70"/>
        <v>11.395000000000001</v>
      </c>
      <c r="K222" s="6">
        <f t="shared" si="71"/>
        <v>47.045000000000002</v>
      </c>
    </row>
    <row r="223" spans="1:11" x14ac:dyDescent="0.25">
      <c r="A223" s="5" t="s">
        <v>289</v>
      </c>
      <c r="B223" s="5" t="s">
        <v>38</v>
      </c>
      <c r="C223" s="5" t="s">
        <v>68</v>
      </c>
      <c r="D223" s="11" t="s">
        <v>69</v>
      </c>
      <c r="E223" s="5" t="s">
        <v>70</v>
      </c>
      <c r="F223" s="6">
        <v>1</v>
      </c>
      <c r="G223" s="6">
        <v>72.180000000000007</v>
      </c>
      <c r="H223" s="6">
        <f t="shared" si="69"/>
        <v>72.180000000000007</v>
      </c>
      <c r="I223" s="6">
        <v>0</v>
      </c>
      <c r="J223" s="6">
        <f t="shared" si="70"/>
        <v>0</v>
      </c>
      <c r="K223" s="6">
        <f t="shared" si="71"/>
        <v>72.180000000000007</v>
      </c>
    </row>
    <row r="224" spans="1:11" ht="45" x14ac:dyDescent="0.25">
      <c r="A224" s="5" t="s">
        <v>290</v>
      </c>
      <c r="B224" s="5" t="s">
        <v>38</v>
      </c>
      <c r="C224" s="5" t="s">
        <v>71</v>
      </c>
      <c r="D224" s="11" t="s">
        <v>72</v>
      </c>
      <c r="E224" s="5" t="s">
        <v>39</v>
      </c>
      <c r="F224" s="6">
        <v>1</v>
      </c>
      <c r="G224" s="6">
        <v>42.34</v>
      </c>
      <c r="H224" s="6">
        <f t="shared" si="69"/>
        <v>42.34</v>
      </c>
      <c r="I224" s="6">
        <v>0</v>
      </c>
      <c r="J224" s="6">
        <f t="shared" si="70"/>
        <v>0</v>
      </c>
      <c r="K224" s="6">
        <f t="shared" si="71"/>
        <v>42.34</v>
      </c>
    </row>
    <row r="225" spans="1:11" ht="30" x14ac:dyDescent="0.25">
      <c r="A225" s="5" t="s">
        <v>291</v>
      </c>
      <c r="B225" s="5" t="s">
        <v>38</v>
      </c>
      <c r="C225" s="5" t="s">
        <v>73</v>
      </c>
      <c r="D225" s="11" t="s">
        <v>74</v>
      </c>
      <c r="E225" s="5" t="s">
        <v>39</v>
      </c>
      <c r="F225" s="6">
        <v>8</v>
      </c>
      <c r="G225" s="6">
        <v>3.35</v>
      </c>
      <c r="H225" s="6">
        <f t="shared" si="69"/>
        <v>26.8</v>
      </c>
      <c r="I225" s="6">
        <v>0</v>
      </c>
      <c r="J225" s="6">
        <f t="shared" si="70"/>
        <v>0</v>
      </c>
      <c r="K225" s="6">
        <f t="shared" si="71"/>
        <v>26.8</v>
      </c>
    </row>
    <row r="226" spans="1:11" x14ac:dyDescent="0.25">
      <c r="A226" s="5" t="s">
        <v>292</v>
      </c>
      <c r="B226" s="5" t="s">
        <v>7</v>
      </c>
      <c r="C226" s="5" t="s">
        <v>75</v>
      </c>
      <c r="D226" s="11" t="s">
        <v>76</v>
      </c>
      <c r="E226" s="5" t="s">
        <v>77</v>
      </c>
      <c r="F226" s="6">
        <v>8</v>
      </c>
      <c r="G226" s="6">
        <v>0</v>
      </c>
      <c r="H226" s="6">
        <f t="shared" si="69"/>
        <v>0</v>
      </c>
      <c r="I226" s="6">
        <v>42.49</v>
      </c>
      <c r="J226" s="6">
        <f t="shared" si="70"/>
        <v>339.92</v>
      </c>
      <c r="K226" s="6">
        <f t="shared" si="71"/>
        <v>339.92</v>
      </c>
    </row>
    <row r="227" spans="1:11" x14ac:dyDescent="0.25">
      <c r="A227" s="5" t="s">
        <v>293</v>
      </c>
      <c r="B227" s="5" t="s">
        <v>7</v>
      </c>
      <c r="C227" s="5" t="s">
        <v>78</v>
      </c>
      <c r="D227" s="11" t="s">
        <v>79</v>
      </c>
      <c r="E227" s="5" t="s">
        <v>77</v>
      </c>
      <c r="F227" s="6">
        <v>4</v>
      </c>
      <c r="G227" s="6">
        <v>0</v>
      </c>
      <c r="H227" s="6">
        <f t="shared" si="69"/>
        <v>0</v>
      </c>
      <c r="I227" s="6">
        <v>27.99</v>
      </c>
      <c r="J227" s="6">
        <f t="shared" si="70"/>
        <v>111.96</v>
      </c>
      <c r="K227" s="6">
        <f t="shared" si="71"/>
        <v>111.96</v>
      </c>
    </row>
    <row r="228" spans="1:11" ht="45" x14ac:dyDescent="0.25">
      <c r="A228" s="5" t="s">
        <v>294</v>
      </c>
      <c r="B228" s="5" t="s">
        <v>7</v>
      </c>
      <c r="C228" s="5" t="s">
        <v>109</v>
      </c>
      <c r="D228" s="11" t="s">
        <v>110</v>
      </c>
      <c r="E228" s="5" t="s">
        <v>8</v>
      </c>
      <c r="F228" s="6">
        <v>0.8</v>
      </c>
      <c r="G228" s="6">
        <v>26.03</v>
      </c>
      <c r="H228" s="6">
        <f t="shared" si="69"/>
        <v>20.824000000000002</v>
      </c>
      <c r="I228" s="6">
        <v>119.17</v>
      </c>
      <c r="J228" s="6">
        <f t="shared" si="70"/>
        <v>95.336000000000013</v>
      </c>
      <c r="K228" s="6">
        <f t="shared" si="71"/>
        <v>116.16000000000001</v>
      </c>
    </row>
    <row r="229" spans="1:11" ht="30" x14ac:dyDescent="0.25">
      <c r="A229" s="5" t="s">
        <v>295</v>
      </c>
      <c r="B229" s="5" t="s">
        <v>7</v>
      </c>
      <c r="C229" s="5" t="s">
        <v>33</v>
      </c>
      <c r="D229" s="11" t="s">
        <v>34</v>
      </c>
      <c r="E229" s="5" t="s">
        <v>32</v>
      </c>
      <c r="F229" s="6">
        <v>1.48</v>
      </c>
      <c r="G229" s="6">
        <v>18.690000000000001</v>
      </c>
      <c r="H229" s="6">
        <f t="shared" si="69"/>
        <v>27.661200000000001</v>
      </c>
      <c r="I229" s="6">
        <v>1.79</v>
      </c>
      <c r="J229" s="6">
        <f t="shared" si="70"/>
        <v>2.6492</v>
      </c>
      <c r="K229" s="6">
        <f t="shared" si="71"/>
        <v>30.310400000000001</v>
      </c>
    </row>
    <row r="230" spans="1:11" ht="30" x14ac:dyDescent="0.25">
      <c r="A230" s="5" t="s">
        <v>296</v>
      </c>
      <c r="B230" s="5" t="s">
        <v>7</v>
      </c>
      <c r="C230" s="5" t="s">
        <v>35</v>
      </c>
      <c r="D230" s="11" t="s">
        <v>36</v>
      </c>
      <c r="E230" s="5" t="s">
        <v>9</v>
      </c>
      <c r="F230" s="6">
        <v>0.15</v>
      </c>
      <c r="G230" s="6">
        <v>727.03</v>
      </c>
      <c r="H230" s="6">
        <f t="shared" si="69"/>
        <v>109.05449999999999</v>
      </c>
      <c r="I230" s="6">
        <v>24.98</v>
      </c>
      <c r="J230" s="6">
        <f t="shared" si="70"/>
        <v>3.7469999999999999</v>
      </c>
      <c r="K230" s="6">
        <f t="shared" si="71"/>
        <v>112.80149999999999</v>
      </c>
    </row>
    <row r="231" spans="1:11" x14ac:dyDescent="0.25">
      <c r="A231" s="59"/>
      <c r="B231" s="60"/>
      <c r="C231" s="61"/>
      <c r="D231" s="49" t="s">
        <v>119</v>
      </c>
      <c r="E231" s="49"/>
      <c r="F231" s="49"/>
      <c r="G231" s="50">
        <f>SUM(H219:H230)</f>
        <v>1711.8186999999998</v>
      </c>
      <c r="H231" s="51"/>
      <c r="I231" s="50">
        <f>SUM(J219:J230)</f>
        <v>610.85719999999992</v>
      </c>
      <c r="J231" s="51"/>
      <c r="K231" s="14">
        <f>SUM(K219:K230)</f>
        <v>2322.6758999999993</v>
      </c>
    </row>
    <row r="232" spans="1:11" x14ac:dyDescent="0.25">
      <c r="A232" s="52" t="s">
        <v>297</v>
      </c>
      <c r="B232" s="53"/>
      <c r="C232" s="54"/>
      <c r="D232" s="31" t="s">
        <v>121</v>
      </c>
      <c r="E232" s="40"/>
      <c r="F232" s="32"/>
      <c r="G232" s="32"/>
      <c r="H232" s="32"/>
      <c r="I232" s="32"/>
      <c r="J232" s="32"/>
      <c r="K232" s="33"/>
    </row>
    <row r="233" spans="1:11" ht="45" x14ac:dyDescent="0.25">
      <c r="A233" s="5" t="s">
        <v>298</v>
      </c>
      <c r="B233" s="5" t="s">
        <v>38</v>
      </c>
      <c r="C233" s="5" t="s">
        <v>94</v>
      </c>
      <c r="D233" s="11" t="s">
        <v>95</v>
      </c>
      <c r="E233" s="5" t="s">
        <v>39</v>
      </c>
      <c r="F233" s="6">
        <v>1</v>
      </c>
      <c r="G233" s="6">
        <v>1064.32</v>
      </c>
      <c r="H233" s="6">
        <f t="shared" ref="H233:H240" si="72">G233*F233</f>
        <v>1064.32</v>
      </c>
      <c r="I233" s="6">
        <v>0</v>
      </c>
      <c r="J233" s="6">
        <f t="shared" ref="J233:J240" si="73">I233*F233</f>
        <v>0</v>
      </c>
      <c r="K233" s="6">
        <f t="shared" ref="K233:K240" si="74">J233+H233</f>
        <v>1064.32</v>
      </c>
    </row>
    <row r="234" spans="1:11" x14ac:dyDescent="0.25">
      <c r="A234" s="5" t="s">
        <v>299</v>
      </c>
      <c r="B234" s="5" t="s">
        <v>38</v>
      </c>
      <c r="C234" s="5" t="s">
        <v>96</v>
      </c>
      <c r="D234" s="11" t="s">
        <v>97</v>
      </c>
      <c r="E234" s="5" t="s">
        <v>39</v>
      </c>
      <c r="F234" s="6">
        <v>2</v>
      </c>
      <c r="G234" s="6">
        <v>17.23</v>
      </c>
      <c r="H234" s="6">
        <f t="shared" si="72"/>
        <v>34.46</v>
      </c>
      <c r="I234" s="6">
        <v>0</v>
      </c>
      <c r="J234" s="6">
        <f t="shared" si="73"/>
        <v>0</v>
      </c>
      <c r="K234" s="6">
        <f t="shared" si="74"/>
        <v>34.46</v>
      </c>
    </row>
    <row r="235" spans="1:11" ht="30" x14ac:dyDescent="0.25">
      <c r="A235" s="5" t="s">
        <v>300</v>
      </c>
      <c r="B235" s="5" t="s">
        <v>38</v>
      </c>
      <c r="C235" s="5" t="s">
        <v>111</v>
      </c>
      <c r="D235" s="11" t="s">
        <v>112</v>
      </c>
      <c r="E235" s="5" t="s">
        <v>39</v>
      </c>
      <c r="F235" s="6">
        <v>1</v>
      </c>
      <c r="G235" s="6">
        <v>8.7100000000000009</v>
      </c>
      <c r="H235" s="6">
        <f t="shared" si="72"/>
        <v>8.7100000000000009</v>
      </c>
      <c r="I235" s="6">
        <v>0</v>
      </c>
      <c r="J235" s="6">
        <f t="shared" si="73"/>
        <v>0</v>
      </c>
      <c r="K235" s="6">
        <f t="shared" si="74"/>
        <v>8.7100000000000009</v>
      </c>
    </row>
    <row r="236" spans="1:11" x14ac:dyDescent="0.25">
      <c r="A236" s="5" t="s">
        <v>301</v>
      </c>
      <c r="B236" s="5" t="s">
        <v>38</v>
      </c>
      <c r="C236" s="5" t="s">
        <v>113</v>
      </c>
      <c r="D236" s="11" t="s">
        <v>114</v>
      </c>
      <c r="E236" s="5" t="s">
        <v>60</v>
      </c>
      <c r="F236" s="6">
        <v>90</v>
      </c>
      <c r="G236" s="6">
        <v>5.8</v>
      </c>
      <c r="H236" s="6">
        <f t="shared" si="72"/>
        <v>522</v>
      </c>
      <c r="I236" s="6">
        <v>0</v>
      </c>
      <c r="J236" s="6">
        <f t="shared" si="73"/>
        <v>0</v>
      </c>
      <c r="K236" s="6">
        <f t="shared" si="74"/>
        <v>522</v>
      </c>
    </row>
    <row r="237" spans="1:11" ht="30" x14ac:dyDescent="0.25">
      <c r="A237" s="5" t="s">
        <v>302</v>
      </c>
      <c r="B237" s="5" t="s">
        <v>7</v>
      </c>
      <c r="C237" s="5" t="s">
        <v>115</v>
      </c>
      <c r="D237" s="11" t="s">
        <v>116</v>
      </c>
      <c r="E237" s="5" t="s">
        <v>37</v>
      </c>
      <c r="F237" s="6">
        <v>1</v>
      </c>
      <c r="G237" s="6">
        <v>26.27</v>
      </c>
      <c r="H237" s="6">
        <f t="shared" si="72"/>
        <v>26.27</v>
      </c>
      <c r="I237" s="6">
        <v>6.71</v>
      </c>
      <c r="J237" s="6">
        <f t="shared" si="73"/>
        <v>6.71</v>
      </c>
      <c r="K237" s="6">
        <f t="shared" si="74"/>
        <v>32.979999999999997</v>
      </c>
    </row>
    <row r="238" spans="1:11" ht="30" x14ac:dyDescent="0.25">
      <c r="A238" s="5" t="s">
        <v>303</v>
      </c>
      <c r="B238" s="5" t="s">
        <v>38</v>
      </c>
      <c r="C238" s="5" t="s">
        <v>98</v>
      </c>
      <c r="D238" s="11" t="s">
        <v>99</v>
      </c>
      <c r="E238" s="5" t="s">
        <v>63</v>
      </c>
      <c r="F238" s="6">
        <v>1</v>
      </c>
      <c r="G238" s="6">
        <v>312.39999999999998</v>
      </c>
      <c r="H238" s="6">
        <f t="shared" si="72"/>
        <v>312.39999999999998</v>
      </c>
      <c r="I238" s="6">
        <v>0</v>
      </c>
      <c r="J238" s="6">
        <f t="shared" si="73"/>
        <v>0</v>
      </c>
      <c r="K238" s="6">
        <f t="shared" si="74"/>
        <v>312.39999999999998</v>
      </c>
    </row>
    <row r="239" spans="1:11" x14ac:dyDescent="0.25">
      <c r="A239" s="5" t="s">
        <v>304</v>
      </c>
      <c r="B239" s="5" t="s">
        <v>38</v>
      </c>
      <c r="C239" s="5" t="s">
        <v>100</v>
      </c>
      <c r="D239" s="11" t="s">
        <v>101</v>
      </c>
      <c r="E239" s="5" t="s">
        <v>102</v>
      </c>
      <c r="F239" s="6">
        <v>4</v>
      </c>
      <c r="G239" s="6">
        <v>0</v>
      </c>
      <c r="H239" s="6">
        <f t="shared" si="72"/>
        <v>0</v>
      </c>
      <c r="I239" s="6">
        <v>28.84</v>
      </c>
      <c r="J239" s="6">
        <f t="shared" si="73"/>
        <v>115.36</v>
      </c>
      <c r="K239" s="6">
        <f t="shared" si="74"/>
        <v>115.36</v>
      </c>
    </row>
    <row r="240" spans="1:11" x14ac:dyDescent="0.25">
      <c r="A240" s="5" t="s">
        <v>305</v>
      </c>
      <c r="B240" s="5" t="s">
        <v>38</v>
      </c>
      <c r="C240" s="5" t="s">
        <v>103</v>
      </c>
      <c r="D240" s="11" t="s">
        <v>104</v>
      </c>
      <c r="E240" s="5" t="s">
        <v>102</v>
      </c>
      <c r="F240" s="6">
        <v>4</v>
      </c>
      <c r="G240" s="6">
        <v>0</v>
      </c>
      <c r="H240" s="6">
        <f t="shared" si="72"/>
        <v>0</v>
      </c>
      <c r="I240" s="6">
        <v>24.43</v>
      </c>
      <c r="J240" s="6">
        <f t="shared" si="73"/>
        <v>97.72</v>
      </c>
      <c r="K240" s="6">
        <f t="shared" si="74"/>
        <v>97.72</v>
      </c>
    </row>
    <row r="241" spans="1:11" x14ac:dyDescent="0.25">
      <c r="A241" s="59"/>
      <c r="B241" s="60"/>
      <c r="C241" s="61"/>
      <c r="D241" s="49" t="s">
        <v>122</v>
      </c>
      <c r="E241" s="49"/>
      <c r="F241" s="49"/>
      <c r="G241" s="50">
        <f>SUM(H233:H240)</f>
        <v>1968.1599999999999</v>
      </c>
      <c r="H241" s="51"/>
      <c r="I241" s="50">
        <f>SUM(J233:J240)</f>
        <v>219.79</v>
      </c>
      <c r="J241" s="51"/>
      <c r="K241" s="14">
        <f>SUM(K233:K240)</f>
        <v>2187.9499999999998</v>
      </c>
    </row>
    <row r="242" spans="1:11" x14ac:dyDescent="0.25">
      <c r="A242" s="52" t="s">
        <v>306</v>
      </c>
      <c r="B242" s="53"/>
      <c r="C242" s="54"/>
      <c r="D242" s="31" t="s">
        <v>123</v>
      </c>
      <c r="E242" s="40"/>
      <c r="F242" s="32"/>
      <c r="G242" s="32"/>
      <c r="H242" s="32"/>
      <c r="I242" s="32"/>
      <c r="J242" s="32"/>
      <c r="K242" s="33"/>
    </row>
    <row r="243" spans="1:11" x14ac:dyDescent="0.25">
      <c r="A243" s="5" t="s">
        <v>307</v>
      </c>
      <c r="B243" s="5" t="s">
        <v>87</v>
      </c>
      <c r="C243" s="5" t="s">
        <v>88</v>
      </c>
      <c r="D243" s="11" t="s">
        <v>89</v>
      </c>
      <c r="E243" s="5" t="s">
        <v>40</v>
      </c>
      <c r="F243" s="6">
        <v>1</v>
      </c>
      <c r="G243" s="6">
        <v>0</v>
      </c>
      <c r="H243" s="6">
        <f t="shared" ref="H243:H245" si="75">G243*F243</f>
        <v>0</v>
      </c>
      <c r="I243" s="6">
        <v>2825</v>
      </c>
      <c r="J243" s="6">
        <f t="shared" ref="J243:J245" si="76">I243*F243</f>
        <v>2825</v>
      </c>
      <c r="K243" s="6">
        <f t="shared" ref="K243:K245" si="77">J243+H243</f>
        <v>2825</v>
      </c>
    </row>
    <row r="244" spans="1:11" x14ac:dyDescent="0.25">
      <c r="A244" s="5" t="s">
        <v>308</v>
      </c>
      <c r="B244" s="5" t="s">
        <v>87</v>
      </c>
      <c r="C244" s="5" t="s">
        <v>90</v>
      </c>
      <c r="D244" s="11" t="s">
        <v>91</v>
      </c>
      <c r="E244" s="5" t="s">
        <v>40</v>
      </c>
      <c r="F244" s="6">
        <v>1</v>
      </c>
      <c r="G244" s="6">
        <v>0</v>
      </c>
      <c r="H244" s="6">
        <f t="shared" si="75"/>
        <v>0</v>
      </c>
      <c r="I244" s="6">
        <v>1800</v>
      </c>
      <c r="J244" s="6">
        <f t="shared" si="76"/>
        <v>1800</v>
      </c>
      <c r="K244" s="6">
        <f t="shared" si="77"/>
        <v>1800</v>
      </c>
    </row>
    <row r="245" spans="1:11" x14ac:dyDescent="0.25">
      <c r="A245" s="5" t="s">
        <v>309</v>
      </c>
      <c r="B245" s="5" t="s">
        <v>87</v>
      </c>
      <c r="C245" s="5" t="s">
        <v>92</v>
      </c>
      <c r="D245" s="11" t="s">
        <v>93</v>
      </c>
      <c r="E245" s="5" t="s">
        <v>40</v>
      </c>
      <c r="F245" s="6">
        <v>1</v>
      </c>
      <c r="G245" s="6">
        <v>0</v>
      </c>
      <c r="H245" s="6">
        <f t="shared" si="75"/>
        <v>0</v>
      </c>
      <c r="I245" s="6">
        <v>693.33</v>
      </c>
      <c r="J245" s="6">
        <f t="shared" si="76"/>
        <v>693.33</v>
      </c>
      <c r="K245" s="6">
        <f t="shared" si="77"/>
        <v>693.33</v>
      </c>
    </row>
    <row r="246" spans="1:11" x14ac:dyDescent="0.25">
      <c r="A246" s="46"/>
      <c r="B246" s="47"/>
      <c r="C246" s="48"/>
      <c r="D246" s="49" t="s">
        <v>124</v>
      </c>
      <c r="E246" s="49"/>
      <c r="F246" s="49"/>
      <c r="G246" s="50">
        <f>SUM(H243:H245)</f>
        <v>0</v>
      </c>
      <c r="H246" s="51"/>
      <c r="I246" s="50">
        <f>SUM(J243:J245)</f>
        <v>5318.33</v>
      </c>
      <c r="J246" s="51"/>
      <c r="K246" s="14">
        <f>SUM(K243:K245)</f>
        <v>5318.33</v>
      </c>
    </row>
    <row r="247" spans="1:11" x14ac:dyDescent="0.25">
      <c r="A247" s="36"/>
      <c r="B247" s="37"/>
      <c r="C247" s="38"/>
      <c r="D247" s="41" t="s">
        <v>310</v>
      </c>
      <c r="E247" s="42"/>
      <c r="F247" s="42"/>
      <c r="G247" s="50">
        <f>G246+G241+G231</f>
        <v>3679.9786999999997</v>
      </c>
      <c r="H247" s="51"/>
      <c r="I247" s="50">
        <f>I246+I241+I231</f>
        <v>6148.9771999999994</v>
      </c>
      <c r="J247" s="51"/>
      <c r="K247" s="14">
        <f>K246+K241+K231</f>
        <v>9828.955899999999</v>
      </c>
    </row>
    <row r="248" spans="1:11" customFormat="1" x14ac:dyDescent="0.25"/>
    <row r="249" spans="1:11" x14ac:dyDescent="0.25">
      <c r="A249" s="52" t="s">
        <v>312</v>
      </c>
      <c r="B249" s="53"/>
      <c r="C249" s="54"/>
      <c r="D249" s="55" t="s">
        <v>311</v>
      </c>
      <c r="E249" s="56"/>
      <c r="F249" s="56"/>
      <c r="G249" s="56"/>
      <c r="H249" s="56"/>
      <c r="I249" s="56"/>
      <c r="J249" s="56"/>
      <c r="K249" s="57"/>
    </row>
    <row r="250" spans="1:11" x14ac:dyDescent="0.25">
      <c r="A250" s="52" t="s">
        <v>313</v>
      </c>
      <c r="B250" s="53"/>
      <c r="C250" s="54"/>
      <c r="D250" s="31" t="s">
        <v>121</v>
      </c>
      <c r="E250" s="40"/>
      <c r="F250" s="32"/>
      <c r="G250" s="32"/>
      <c r="H250" s="32"/>
      <c r="I250" s="32"/>
      <c r="J250" s="32"/>
      <c r="K250" s="33"/>
    </row>
    <row r="251" spans="1:11" ht="30" x14ac:dyDescent="0.25">
      <c r="A251" s="5" t="s">
        <v>314</v>
      </c>
      <c r="B251" s="5" t="s">
        <v>38</v>
      </c>
      <c r="C251" s="5" t="s">
        <v>98</v>
      </c>
      <c r="D251" s="11" t="s">
        <v>99</v>
      </c>
      <c r="E251" s="5" t="s">
        <v>63</v>
      </c>
      <c r="F251" s="6">
        <v>1</v>
      </c>
      <c r="G251" s="6">
        <v>312.39999999999998</v>
      </c>
      <c r="H251" s="6">
        <f t="shared" ref="H251" si="78">G251*F251</f>
        <v>312.39999999999998</v>
      </c>
      <c r="I251" s="6">
        <v>0</v>
      </c>
      <c r="J251" s="6">
        <f t="shared" ref="J251" si="79">I251*F251</f>
        <v>0</v>
      </c>
      <c r="K251" s="6">
        <f t="shared" ref="K251" si="80">J251+H251</f>
        <v>312.39999999999998</v>
      </c>
    </row>
    <row r="252" spans="1:11" x14ac:dyDescent="0.25">
      <c r="A252" s="59"/>
      <c r="B252" s="60"/>
      <c r="C252" s="61"/>
      <c r="D252" s="49" t="s">
        <v>122</v>
      </c>
      <c r="E252" s="49"/>
      <c r="F252" s="49"/>
      <c r="G252" s="50">
        <f>SUM(H251:H251)</f>
        <v>312.39999999999998</v>
      </c>
      <c r="H252" s="51"/>
      <c r="I252" s="50">
        <f>SUM(J251:J251)</f>
        <v>0</v>
      </c>
      <c r="J252" s="51"/>
      <c r="K252" s="14">
        <f>SUM(K251:K251)</f>
        <v>312.39999999999998</v>
      </c>
    </row>
    <row r="253" spans="1:11" x14ac:dyDescent="0.25">
      <c r="A253" s="52" t="s">
        <v>315</v>
      </c>
      <c r="B253" s="53"/>
      <c r="C253" s="54"/>
      <c r="D253" s="31" t="s">
        <v>123</v>
      </c>
      <c r="E253" s="40"/>
      <c r="F253" s="32"/>
      <c r="G253" s="32"/>
      <c r="H253" s="32"/>
      <c r="I253" s="32"/>
      <c r="J253" s="32"/>
      <c r="K253" s="33"/>
    </row>
    <row r="254" spans="1:11" x14ac:dyDescent="0.25">
      <c r="A254" s="5" t="s">
        <v>316</v>
      </c>
      <c r="B254" s="5" t="s">
        <v>87</v>
      </c>
      <c r="C254" s="5" t="s">
        <v>88</v>
      </c>
      <c r="D254" s="11" t="s">
        <v>89</v>
      </c>
      <c r="E254" s="5" t="s">
        <v>40</v>
      </c>
      <c r="F254" s="6">
        <v>1</v>
      </c>
      <c r="G254" s="6">
        <v>0</v>
      </c>
      <c r="H254" s="6">
        <f t="shared" ref="H254:H256" si="81">G254*F254</f>
        <v>0</v>
      </c>
      <c r="I254" s="6">
        <v>2825</v>
      </c>
      <c r="J254" s="6">
        <f t="shared" ref="J254:J256" si="82">I254*F254</f>
        <v>2825</v>
      </c>
      <c r="K254" s="6">
        <f t="shared" ref="K254:K256" si="83">J254+H254</f>
        <v>2825</v>
      </c>
    </row>
    <row r="255" spans="1:11" x14ac:dyDescent="0.25">
      <c r="A255" s="5" t="s">
        <v>317</v>
      </c>
      <c r="B255" s="5" t="s">
        <v>87</v>
      </c>
      <c r="C255" s="5" t="s">
        <v>90</v>
      </c>
      <c r="D255" s="11" t="s">
        <v>91</v>
      </c>
      <c r="E255" s="5" t="s">
        <v>40</v>
      </c>
      <c r="F255" s="6">
        <v>1</v>
      </c>
      <c r="G255" s="6">
        <v>0</v>
      </c>
      <c r="H255" s="6">
        <f t="shared" si="81"/>
        <v>0</v>
      </c>
      <c r="I255" s="6">
        <v>1800</v>
      </c>
      <c r="J255" s="6">
        <f t="shared" si="82"/>
        <v>1800</v>
      </c>
      <c r="K255" s="6">
        <f t="shared" si="83"/>
        <v>1800</v>
      </c>
    </row>
    <row r="256" spans="1:11" x14ac:dyDescent="0.25">
      <c r="A256" s="5" t="s">
        <v>318</v>
      </c>
      <c r="B256" s="5" t="s">
        <v>87</v>
      </c>
      <c r="C256" s="5" t="s">
        <v>92</v>
      </c>
      <c r="D256" s="11" t="s">
        <v>93</v>
      </c>
      <c r="E256" s="5" t="s">
        <v>40</v>
      </c>
      <c r="F256" s="6">
        <v>1</v>
      </c>
      <c r="G256" s="6">
        <v>0</v>
      </c>
      <c r="H256" s="6">
        <f t="shared" si="81"/>
        <v>0</v>
      </c>
      <c r="I256" s="6">
        <v>693.33</v>
      </c>
      <c r="J256" s="6">
        <f t="shared" si="82"/>
        <v>693.33</v>
      </c>
      <c r="K256" s="6">
        <f t="shared" si="83"/>
        <v>693.33</v>
      </c>
    </row>
    <row r="257" spans="1:11" x14ac:dyDescent="0.25">
      <c r="A257" s="46"/>
      <c r="B257" s="47"/>
      <c r="C257" s="48"/>
      <c r="D257" s="49" t="s">
        <v>124</v>
      </c>
      <c r="E257" s="49"/>
      <c r="F257" s="49"/>
      <c r="G257" s="50">
        <f>SUM(H254:H256)</f>
        <v>0</v>
      </c>
      <c r="H257" s="51"/>
      <c r="I257" s="50">
        <f>SUM(J254:J256)</f>
        <v>5318.33</v>
      </c>
      <c r="J257" s="51"/>
      <c r="K257" s="14">
        <f>SUM(K254:K256)</f>
        <v>5318.33</v>
      </c>
    </row>
    <row r="258" spans="1:11" x14ac:dyDescent="0.25">
      <c r="A258" s="36"/>
      <c r="B258" s="37"/>
      <c r="C258" s="38"/>
      <c r="D258" s="41" t="s">
        <v>341</v>
      </c>
      <c r="E258" s="42"/>
      <c r="F258" s="42"/>
      <c r="G258" s="50">
        <f>G257+G252</f>
        <v>312.39999999999998</v>
      </c>
      <c r="H258" s="51"/>
      <c r="I258" s="50">
        <f>I257+I252</f>
        <v>5318.33</v>
      </c>
      <c r="J258" s="51"/>
      <c r="K258" s="14">
        <f>K257+K252</f>
        <v>5630.73</v>
      </c>
    </row>
    <row r="259" spans="1:11" x14ac:dyDescent="0.25">
      <c r="A259"/>
      <c r="B259"/>
      <c r="C259"/>
      <c r="D259"/>
      <c r="E259"/>
      <c r="F259"/>
      <c r="G259"/>
      <c r="H259"/>
      <c r="I259"/>
      <c r="J259"/>
      <c r="K259"/>
    </row>
    <row r="260" spans="1:11" x14ac:dyDescent="0.25">
      <c r="A260" s="52" t="s">
        <v>320</v>
      </c>
      <c r="B260" s="53"/>
      <c r="C260" s="54"/>
      <c r="D260" s="55" t="s">
        <v>328</v>
      </c>
      <c r="E260" s="56"/>
      <c r="F260" s="56"/>
      <c r="G260" s="56"/>
      <c r="H260" s="56"/>
      <c r="I260" s="56"/>
      <c r="J260" s="56"/>
      <c r="K260" s="57"/>
    </row>
    <row r="261" spans="1:11" x14ac:dyDescent="0.25">
      <c r="A261" s="52" t="s">
        <v>321</v>
      </c>
      <c r="B261" s="53"/>
      <c r="C261" s="54"/>
      <c r="D261" s="31" t="s">
        <v>57</v>
      </c>
      <c r="E261" s="40"/>
      <c r="F261" s="32"/>
      <c r="G261" s="32"/>
      <c r="H261" s="32"/>
      <c r="I261" s="32"/>
      <c r="J261" s="32"/>
      <c r="K261" s="33"/>
    </row>
    <row r="262" spans="1:11" ht="30" x14ac:dyDescent="0.25">
      <c r="A262" s="5" t="s">
        <v>322</v>
      </c>
      <c r="B262" s="5" t="s">
        <v>38</v>
      </c>
      <c r="C262" s="5" t="s">
        <v>58</v>
      </c>
      <c r="D262" s="11" t="s">
        <v>59</v>
      </c>
      <c r="E262" s="5" t="s">
        <v>60</v>
      </c>
      <c r="F262" s="6">
        <v>4</v>
      </c>
      <c r="G262" s="6">
        <v>28.33</v>
      </c>
      <c r="H262" s="6">
        <f>G262*F262</f>
        <v>113.32</v>
      </c>
      <c r="I262" s="6">
        <v>0</v>
      </c>
      <c r="J262" s="6">
        <f>I262*F262</f>
        <v>0</v>
      </c>
      <c r="K262" s="6">
        <f>J262+H262</f>
        <v>113.32</v>
      </c>
    </row>
    <row r="263" spans="1:11" x14ac:dyDescent="0.25">
      <c r="A263" s="5" t="s">
        <v>349</v>
      </c>
      <c r="B263" s="5" t="s">
        <v>7</v>
      </c>
      <c r="C263" s="5" t="s">
        <v>75</v>
      </c>
      <c r="D263" s="11" t="s">
        <v>76</v>
      </c>
      <c r="E263" s="5" t="s">
        <v>77</v>
      </c>
      <c r="F263" s="6">
        <v>1</v>
      </c>
      <c r="G263" s="6">
        <v>0</v>
      </c>
      <c r="H263" s="6">
        <f t="shared" ref="H263:H264" si="84">G263*F263</f>
        <v>0</v>
      </c>
      <c r="I263" s="6">
        <v>42.49</v>
      </c>
      <c r="J263" s="6">
        <f t="shared" ref="J263:J264" si="85">I263*F263</f>
        <v>42.49</v>
      </c>
      <c r="K263" s="6">
        <f t="shared" ref="K263:K264" si="86">J263+H263</f>
        <v>42.49</v>
      </c>
    </row>
    <row r="264" spans="1:11" x14ac:dyDescent="0.25">
      <c r="A264" s="5" t="s">
        <v>350</v>
      </c>
      <c r="B264" s="5" t="s">
        <v>7</v>
      </c>
      <c r="C264" s="5" t="s">
        <v>78</v>
      </c>
      <c r="D264" s="11" t="s">
        <v>79</v>
      </c>
      <c r="E264" s="5" t="s">
        <v>77</v>
      </c>
      <c r="F264" s="6">
        <v>1</v>
      </c>
      <c r="G264" s="6">
        <v>0</v>
      </c>
      <c r="H264" s="6">
        <f t="shared" si="84"/>
        <v>0</v>
      </c>
      <c r="I264" s="6">
        <v>27.99</v>
      </c>
      <c r="J264" s="6">
        <f t="shared" si="85"/>
        <v>27.99</v>
      </c>
      <c r="K264" s="6">
        <f t="shared" si="86"/>
        <v>27.99</v>
      </c>
    </row>
    <row r="265" spans="1:11" x14ac:dyDescent="0.25">
      <c r="A265" s="59"/>
      <c r="B265" s="60"/>
      <c r="C265" s="61"/>
      <c r="D265" s="49" t="s">
        <v>119</v>
      </c>
      <c r="E265" s="49"/>
      <c r="F265" s="49"/>
      <c r="G265" s="50">
        <f>SUM(H262:H264)</f>
        <v>113.32</v>
      </c>
      <c r="H265" s="51"/>
      <c r="I265" s="50">
        <f>SUM(J262:J264)</f>
        <v>70.48</v>
      </c>
      <c r="J265" s="51"/>
      <c r="K265" s="14">
        <f>SUM(K262:K264)</f>
        <v>183.8</v>
      </c>
    </row>
    <row r="266" spans="1:11" x14ac:dyDescent="0.25">
      <c r="A266" s="52" t="s">
        <v>351</v>
      </c>
      <c r="B266" s="53"/>
      <c r="C266" s="54"/>
      <c r="D266" s="31" t="s">
        <v>121</v>
      </c>
      <c r="E266" s="40"/>
      <c r="F266" s="32"/>
      <c r="G266" s="32"/>
      <c r="H266" s="32"/>
      <c r="I266" s="32"/>
      <c r="J266" s="32"/>
      <c r="K266" s="33"/>
    </row>
    <row r="267" spans="1:11" ht="30" x14ac:dyDescent="0.25">
      <c r="A267" s="5" t="s">
        <v>352</v>
      </c>
      <c r="B267" s="5" t="s">
        <v>38</v>
      </c>
      <c r="C267" s="5" t="s">
        <v>111</v>
      </c>
      <c r="D267" s="11" t="s">
        <v>112</v>
      </c>
      <c r="E267" s="5" t="s">
        <v>39</v>
      </c>
      <c r="F267" s="6">
        <v>1</v>
      </c>
      <c r="G267" s="6">
        <v>8.7100000000000009</v>
      </c>
      <c r="H267" s="6">
        <f t="shared" ref="H267:H271" si="87">G267*F267</f>
        <v>8.7100000000000009</v>
      </c>
      <c r="I267" s="6">
        <v>0</v>
      </c>
      <c r="J267" s="6">
        <f t="shared" ref="J267:J271" si="88">I267*F267</f>
        <v>0</v>
      </c>
      <c r="K267" s="6">
        <f t="shared" ref="K267:K271" si="89">J267+H267</f>
        <v>8.7100000000000009</v>
      </c>
    </row>
    <row r="268" spans="1:11" ht="30" x14ac:dyDescent="0.25">
      <c r="A268" s="5" t="s">
        <v>353</v>
      </c>
      <c r="B268" s="5" t="s">
        <v>7</v>
      </c>
      <c r="C268" s="5" t="s">
        <v>115</v>
      </c>
      <c r="D268" s="11" t="s">
        <v>116</v>
      </c>
      <c r="E268" s="5" t="s">
        <v>37</v>
      </c>
      <c r="F268" s="6">
        <v>1</v>
      </c>
      <c r="G268" s="6">
        <v>26.27</v>
      </c>
      <c r="H268" s="6">
        <f t="shared" si="87"/>
        <v>26.27</v>
      </c>
      <c r="I268" s="6">
        <v>6.71</v>
      </c>
      <c r="J268" s="6">
        <f t="shared" si="88"/>
        <v>6.71</v>
      </c>
      <c r="K268" s="6">
        <f t="shared" si="89"/>
        <v>32.979999999999997</v>
      </c>
    </row>
    <row r="269" spans="1:11" ht="30" x14ac:dyDescent="0.25">
      <c r="A269" s="5" t="s">
        <v>354</v>
      </c>
      <c r="B269" s="5" t="s">
        <v>38</v>
      </c>
      <c r="C269" s="5" t="s">
        <v>98</v>
      </c>
      <c r="D269" s="11" t="s">
        <v>99</v>
      </c>
      <c r="E269" s="5" t="s">
        <v>63</v>
      </c>
      <c r="F269" s="6">
        <v>1</v>
      </c>
      <c r="G269" s="6">
        <v>312.39999999999998</v>
      </c>
      <c r="H269" s="6">
        <f t="shared" si="87"/>
        <v>312.39999999999998</v>
      </c>
      <c r="I269" s="6">
        <v>0</v>
      </c>
      <c r="J269" s="6">
        <f t="shared" si="88"/>
        <v>0</v>
      </c>
      <c r="K269" s="6">
        <f t="shared" si="89"/>
        <v>312.39999999999998</v>
      </c>
    </row>
    <row r="270" spans="1:11" x14ac:dyDescent="0.25">
      <c r="A270" s="5" t="s">
        <v>355</v>
      </c>
      <c r="B270" s="5" t="s">
        <v>38</v>
      </c>
      <c r="C270" s="5" t="s">
        <v>100</v>
      </c>
      <c r="D270" s="11" t="s">
        <v>101</v>
      </c>
      <c r="E270" s="5" t="s">
        <v>102</v>
      </c>
      <c r="F270" s="6">
        <v>4</v>
      </c>
      <c r="G270" s="6">
        <v>0</v>
      </c>
      <c r="H270" s="6">
        <f t="shared" si="87"/>
        <v>0</v>
      </c>
      <c r="I270" s="6">
        <v>28.84</v>
      </c>
      <c r="J270" s="6">
        <f t="shared" si="88"/>
        <v>115.36</v>
      </c>
      <c r="K270" s="6">
        <f t="shared" si="89"/>
        <v>115.36</v>
      </c>
    </row>
    <row r="271" spans="1:11" x14ac:dyDescent="0.25">
      <c r="A271" s="5" t="s">
        <v>356</v>
      </c>
      <c r="B271" s="5" t="s">
        <v>38</v>
      </c>
      <c r="C271" s="5" t="s">
        <v>103</v>
      </c>
      <c r="D271" s="11" t="s">
        <v>104</v>
      </c>
      <c r="E271" s="5" t="s">
        <v>102</v>
      </c>
      <c r="F271" s="6">
        <v>4</v>
      </c>
      <c r="G271" s="6">
        <v>0</v>
      </c>
      <c r="H271" s="6">
        <f t="shared" si="87"/>
        <v>0</v>
      </c>
      <c r="I271" s="6">
        <v>24.43</v>
      </c>
      <c r="J271" s="6">
        <f t="shared" si="88"/>
        <v>97.72</v>
      </c>
      <c r="K271" s="6">
        <f t="shared" si="89"/>
        <v>97.72</v>
      </c>
    </row>
    <row r="272" spans="1:11" x14ac:dyDescent="0.25">
      <c r="A272" s="59"/>
      <c r="B272" s="60"/>
      <c r="C272" s="61"/>
      <c r="D272" s="49" t="s">
        <v>122</v>
      </c>
      <c r="E272" s="49"/>
      <c r="F272" s="49"/>
      <c r="G272" s="50">
        <f>SUM(H267:H271)</f>
        <v>347.38</v>
      </c>
      <c r="H272" s="51"/>
      <c r="I272" s="50">
        <f>SUM(J267:J271)</f>
        <v>219.79</v>
      </c>
      <c r="J272" s="51"/>
      <c r="K272" s="14">
        <f>SUM(K267:K271)</f>
        <v>567.16999999999996</v>
      </c>
    </row>
    <row r="273" spans="1:11" x14ac:dyDescent="0.25">
      <c r="A273" s="52" t="s">
        <v>323</v>
      </c>
      <c r="B273" s="53"/>
      <c r="C273" s="54"/>
      <c r="D273" s="31" t="s">
        <v>123</v>
      </c>
      <c r="E273" s="40"/>
      <c r="F273" s="32"/>
      <c r="G273" s="32"/>
      <c r="H273" s="32"/>
      <c r="I273" s="32"/>
      <c r="J273" s="32"/>
      <c r="K273" s="33"/>
    </row>
    <row r="274" spans="1:11" x14ac:dyDescent="0.25">
      <c r="A274" s="5" t="s">
        <v>324</v>
      </c>
      <c r="B274" s="5" t="s">
        <v>87</v>
      </c>
      <c r="C274" s="5" t="s">
        <v>88</v>
      </c>
      <c r="D274" s="11" t="s">
        <v>89</v>
      </c>
      <c r="E274" s="5" t="s">
        <v>40</v>
      </c>
      <c r="F274" s="6">
        <v>1</v>
      </c>
      <c r="G274" s="6">
        <v>0</v>
      </c>
      <c r="H274" s="6">
        <f t="shared" ref="H274:H276" si="90">G274*F274</f>
        <v>0</v>
      </c>
      <c r="I274" s="6">
        <v>2825</v>
      </c>
      <c r="J274" s="6">
        <f t="shared" ref="J274:J276" si="91">I274*F274</f>
        <v>2825</v>
      </c>
      <c r="K274" s="6">
        <f t="shared" ref="K274:K276" si="92">J274+H274</f>
        <v>2825</v>
      </c>
    </row>
    <row r="275" spans="1:11" x14ac:dyDescent="0.25">
      <c r="A275" s="5" t="s">
        <v>325</v>
      </c>
      <c r="B275" s="5" t="s">
        <v>87</v>
      </c>
      <c r="C275" s="5" t="s">
        <v>90</v>
      </c>
      <c r="D275" s="11" t="s">
        <v>91</v>
      </c>
      <c r="E275" s="5" t="s">
        <v>40</v>
      </c>
      <c r="F275" s="6">
        <v>1</v>
      </c>
      <c r="G275" s="6">
        <v>0</v>
      </c>
      <c r="H275" s="6">
        <f t="shared" si="90"/>
        <v>0</v>
      </c>
      <c r="I275" s="6">
        <v>1800</v>
      </c>
      <c r="J275" s="6">
        <f t="shared" si="91"/>
        <v>1800</v>
      </c>
      <c r="K275" s="6">
        <f t="shared" si="92"/>
        <v>1800</v>
      </c>
    </row>
    <row r="276" spans="1:11" x14ac:dyDescent="0.25">
      <c r="A276" s="5" t="s">
        <v>326</v>
      </c>
      <c r="B276" s="5" t="s">
        <v>87</v>
      </c>
      <c r="C276" s="5" t="s">
        <v>92</v>
      </c>
      <c r="D276" s="11" t="s">
        <v>93</v>
      </c>
      <c r="E276" s="5" t="s">
        <v>40</v>
      </c>
      <c r="F276" s="6">
        <v>1</v>
      </c>
      <c r="G276" s="6">
        <v>0</v>
      </c>
      <c r="H276" s="6">
        <f t="shared" si="90"/>
        <v>0</v>
      </c>
      <c r="I276" s="6">
        <v>693.33</v>
      </c>
      <c r="J276" s="6">
        <f t="shared" si="91"/>
        <v>693.33</v>
      </c>
      <c r="K276" s="6">
        <f t="shared" si="92"/>
        <v>693.33</v>
      </c>
    </row>
    <row r="277" spans="1:11" x14ac:dyDescent="0.25">
      <c r="A277" s="46"/>
      <c r="B277" s="47"/>
      <c r="C277" s="48"/>
      <c r="D277" s="49" t="s">
        <v>124</v>
      </c>
      <c r="E277" s="49"/>
      <c r="F277" s="49"/>
      <c r="G277" s="50">
        <f>SUM(H274:H276)</f>
        <v>0</v>
      </c>
      <c r="H277" s="51"/>
      <c r="I277" s="50">
        <f>SUM(J274:J276)</f>
        <v>5318.33</v>
      </c>
      <c r="J277" s="51"/>
      <c r="K277" s="14">
        <f>SUM(K274:K276)</f>
        <v>5318.33</v>
      </c>
    </row>
    <row r="278" spans="1:11" x14ac:dyDescent="0.25">
      <c r="A278" s="36"/>
      <c r="B278" s="37"/>
      <c r="C278" s="38"/>
      <c r="D278" s="41" t="s">
        <v>338</v>
      </c>
      <c r="E278" s="42"/>
      <c r="F278" s="42"/>
      <c r="G278" s="50">
        <f>G277+G272+G265</f>
        <v>460.7</v>
      </c>
      <c r="H278" s="51"/>
      <c r="I278" s="50">
        <f>I277+I272+I265</f>
        <v>5608.5999999999995</v>
      </c>
      <c r="J278" s="51"/>
      <c r="K278" s="14">
        <f>K277+K272+K265</f>
        <v>6069.3</v>
      </c>
    </row>
    <row r="279" spans="1:11" x14ac:dyDescent="0.25">
      <c r="A279"/>
      <c r="B279"/>
      <c r="C279"/>
      <c r="D279"/>
      <c r="E279"/>
      <c r="F279"/>
      <c r="G279"/>
      <c r="H279"/>
      <c r="I279"/>
      <c r="J279"/>
      <c r="K279"/>
    </row>
    <row r="280" spans="1:11" x14ac:dyDescent="0.25">
      <c r="A280" s="52" t="s">
        <v>329</v>
      </c>
      <c r="B280" s="53"/>
      <c r="C280" s="54"/>
      <c r="D280" s="55" t="s">
        <v>339</v>
      </c>
      <c r="E280" s="56"/>
      <c r="F280" s="56"/>
      <c r="G280" s="56"/>
      <c r="H280" s="56"/>
      <c r="I280" s="56"/>
      <c r="J280" s="56"/>
      <c r="K280" s="57"/>
    </row>
    <row r="281" spans="1:11" x14ac:dyDescent="0.25">
      <c r="A281" s="52" t="s">
        <v>330</v>
      </c>
      <c r="B281" s="53"/>
      <c r="C281" s="54"/>
      <c r="D281" s="31" t="s">
        <v>121</v>
      </c>
      <c r="E281" s="40"/>
      <c r="F281" s="32"/>
      <c r="G281" s="32"/>
      <c r="H281" s="32"/>
      <c r="I281" s="32"/>
      <c r="J281" s="32"/>
      <c r="K281" s="33"/>
    </row>
    <row r="282" spans="1:11" ht="30" x14ac:dyDescent="0.25">
      <c r="A282" s="5" t="s">
        <v>331</v>
      </c>
      <c r="B282" s="5" t="s">
        <v>38</v>
      </c>
      <c r="C282" s="5" t="s">
        <v>111</v>
      </c>
      <c r="D282" s="11" t="s">
        <v>112</v>
      </c>
      <c r="E282" s="5" t="s">
        <v>39</v>
      </c>
      <c r="F282" s="6">
        <v>1</v>
      </c>
      <c r="G282" s="6">
        <v>8.7100000000000009</v>
      </c>
      <c r="H282" s="6">
        <f t="shared" ref="H282:H286" si="93">G282*F282</f>
        <v>8.7100000000000009</v>
      </c>
      <c r="I282" s="6">
        <v>0</v>
      </c>
      <c r="J282" s="6">
        <f t="shared" ref="J282:J286" si="94">I282*F282</f>
        <v>0</v>
      </c>
      <c r="K282" s="6">
        <f t="shared" ref="K282:K286" si="95">J282+H282</f>
        <v>8.7100000000000009</v>
      </c>
    </row>
    <row r="283" spans="1:11" ht="30" x14ac:dyDescent="0.25">
      <c r="A283" s="5" t="s">
        <v>332</v>
      </c>
      <c r="B283" s="5" t="s">
        <v>7</v>
      </c>
      <c r="C283" s="5" t="s">
        <v>115</v>
      </c>
      <c r="D283" s="11" t="s">
        <v>116</v>
      </c>
      <c r="E283" s="5" t="s">
        <v>37</v>
      </c>
      <c r="F283" s="6">
        <v>1</v>
      </c>
      <c r="G283" s="6">
        <v>26.27</v>
      </c>
      <c r="H283" s="6">
        <f t="shared" si="93"/>
        <v>26.27</v>
      </c>
      <c r="I283" s="6">
        <v>6.71</v>
      </c>
      <c r="J283" s="6">
        <f t="shared" si="94"/>
        <v>6.71</v>
      </c>
      <c r="K283" s="6">
        <f t="shared" si="95"/>
        <v>32.979999999999997</v>
      </c>
    </row>
    <row r="284" spans="1:11" ht="30" x14ac:dyDescent="0.25">
      <c r="A284" s="5" t="s">
        <v>333</v>
      </c>
      <c r="B284" s="5" t="s">
        <v>38</v>
      </c>
      <c r="C284" s="5" t="s">
        <v>98</v>
      </c>
      <c r="D284" s="11" t="s">
        <v>99</v>
      </c>
      <c r="E284" s="5" t="s">
        <v>63</v>
      </c>
      <c r="F284" s="6">
        <v>1</v>
      </c>
      <c r="G284" s="6">
        <v>312.39999999999998</v>
      </c>
      <c r="H284" s="6">
        <f t="shared" si="93"/>
        <v>312.39999999999998</v>
      </c>
      <c r="I284" s="6">
        <v>0</v>
      </c>
      <c r="J284" s="6">
        <f t="shared" si="94"/>
        <v>0</v>
      </c>
      <c r="K284" s="6">
        <f t="shared" si="95"/>
        <v>312.39999999999998</v>
      </c>
    </row>
    <row r="285" spans="1:11" x14ac:dyDescent="0.25">
      <c r="A285" s="5" t="s">
        <v>357</v>
      </c>
      <c r="B285" s="5" t="s">
        <v>38</v>
      </c>
      <c r="C285" s="5" t="s">
        <v>100</v>
      </c>
      <c r="D285" s="11" t="s">
        <v>101</v>
      </c>
      <c r="E285" s="5" t="s">
        <v>102</v>
      </c>
      <c r="F285" s="6">
        <v>4</v>
      </c>
      <c r="G285" s="6">
        <v>0</v>
      </c>
      <c r="H285" s="6">
        <f t="shared" si="93"/>
        <v>0</v>
      </c>
      <c r="I285" s="6">
        <v>28.84</v>
      </c>
      <c r="J285" s="6">
        <f t="shared" si="94"/>
        <v>115.36</v>
      </c>
      <c r="K285" s="6">
        <f t="shared" si="95"/>
        <v>115.36</v>
      </c>
    </row>
    <row r="286" spans="1:11" x14ac:dyDescent="0.25">
      <c r="A286" s="5" t="s">
        <v>358</v>
      </c>
      <c r="B286" s="5" t="s">
        <v>38</v>
      </c>
      <c r="C286" s="5" t="s">
        <v>103</v>
      </c>
      <c r="D286" s="11" t="s">
        <v>104</v>
      </c>
      <c r="E286" s="5" t="s">
        <v>102</v>
      </c>
      <c r="F286" s="6">
        <v>4</v>
      </c>
      <c r="G286" s="6">
        <v>0</v>
      </c>
      <c r="H286" s="6">
        <f t="shared" si="93"/>
        <v>0</v>
      </c>
      <c r="I286" s="6">
        <v>24.43</v>
      </c>
      <c r="J286" s="6">
        <f t="shared" si="94"/>
        <v>97.72</v>
      </c>
      <c r="K286" s="6">
        <f t="shared" si="95"/>
        <v>97.72</v>
      </c>
    </row>
    <row r="287" spans="1:11" x14ac:dyDescent="0.25">
      <c r="A287" s="59"/>
      <c r="B287" s="60"/>
      <c r="C287" s="61"/>
      <c r="D287" s="49" t="s">
        <v>122</v>
      </c>
      <c r="E287" s="49"/>
      <c r="F287" s="49"/>
      <c r="G287" s="50">
        <f>SUM(H282:H286)</f>
        <v>347.38</v>
      </c>
      <c r="H287" s="51"/>
      <c r="I287" s="50">
        <f>SUM(J282:J286)</f>
        <v>219.79</v>
      </c>
      <c r="J287" s="51"/>
      <c r="K287" s="14">
        <f>SUM(K282:K286)</f>
        <v>567.16999999999996</v>
      </c>
    </row>
    <row r="288" spans="1:11" x14ac:dyDescent="0.25">
      <c r="A288" s="52" t="s">
        <v>334</v>
      </c>
      <c r="B288" s="53"/>
      <c r="C288" s="54"/>
      <c r="D288" s="31" t="s">
        <v>123</v>
      </c>
      <c r="E288" s="40"/>
      <c r="F288" s="32"/>
      <c r="G288" s="32"/>
      <c r="H288" s="32"/>
      <c r="I288" s="32"/>
      <c r="J288" s="32"/>
      <c r="K288" s="33"/>
    </row>
    <row r="289" spans="1:13" x14ac:dyDescent="0.25">
      <c r="A289" s="5" t="s">
        <v>335</v>
      </c>
      <c r="B289" s="5" t="s">
        <v>87</v>
      </c>
      <c r="C289" s="5" t="s">
        <v>88</v>
      </c>
      <c r="D289" s="11" t="s">
        <v>89</v>
      </c>
      <c r="E289" s="5" t="s">
        <v>40</v>
      </c>
      <c r="F289" s="6">
        <v>1</v>
      </c>
      <c r="G289" s="6">
        <v>0</v>
      </c>
      <c r="H289" s="6">
        <f t="shared" ref="H289:H291" si="96">G289*F289</f>
        <v>0</v>
      </c>
      <c r="I289" s="6">
        <v>2825</v>
      </c>
      <c r="J289" s="6">
        <f t="shared" ref="J289:J291" si="97">I289*F289</f>
        <v>2825</v>
      </c>
      <c r="K289" s="6">
        <f t="shared" ref="K289:K291" si="98">J289+H289</f>
        <v>2825</v>
      </c>
    </row>
    <row r="290" spans="1:13" x14ac:dyDescent="0.25">
      <c r="A290" s="5" t="s">
        <v>336</v>
      </c>
      <c r="B290" s="5" t="s">
        <v>87</v>
      </c>
      <c r="C290" s="5" t="s">
        <v>90</v>
      </c>
      <c r="D290" s="11" t="s">
        <v>91</v>
      </c>
      <c r="E290" s="5" t="s">
        <v>40</v>
      </c>
      <c r="F290" s="6">
        <v>1</v>
      </c>
      <c r="G290" s="6">
        <v>0</v>
      </c>
      <c r="H290" s="6">
        <f t="shared" si="96"/>
        <v>0</v>
      </c>
      <c r="I290" s="6">
        <v>1800</v>
      </c>
      <c r="J290" s="6">
        <f t="shared" si="97"/>
        <v>1800</v>
      </c>
      <c r="K290" s="6">
        <f t="shared" si="98"/>
        <v>1800</v>
      </c>
    </row>
    <row r="291" spans="1:13" x14ac:dyDescent="0.25">
      <c r="A291" s="5" t="s">
        <v>337</v>
      </c>
      <c r="B291" s="5" t="s">
        <v>87</v>
      </c>
      <c r="C291" s="5" t="s">
        <v>92</v>
      </c>
      <c r="D291" s="11" t="s">
        <v>93</v>
      </c>
      <c r="E291" s="5" t="s">
        <v>40</v>
      </c>
      <c r="F291" s="6">
        <v>1</v>
      </c>
      <c r="G291" s="6">
        <v>0</v>
      </c>
      <c r="H291" s="6">
        <f t="shared" si="96"/>
        <v>0</v>
      </c>
      <c r="I291" s="6">
        <v>693.33</v>
      </c>
      <c r="J291" s="6">
        <f t="shared" si="97"/>
        <v>693.33</v>
      </c>
      <c r="K291" s="6">
        <f t="shared" si="98"/>
        <v>693.33</v>
      </c>
    </row>
    <row r="292" spans="1:13" x14ac:dyDescent="0.25">
      <c r="A292" s="46"/>
      <c r="B292" s="47"/>
      <c r="C292" s="48"/>
      <c r="D292" s="49" t="s">
        <v>124</v>
      </c>
      <c r="E292" s="49"/>
      <c r="F292" s="49"/>
      <c r="G292" s="50">
        <f>SUM(H289:H291)</f>
        <v>0</v>
      </c>
      <c r="H292" s="51"/>
      <c r="I292" s="50">
        <f>SUM(J289:J291)</f>
        <v>5318.33</v>
      </c>
      <c r="J292" s="51"/>
      <c r="K292" s="14">
        <f>SUM(K289:K291)</f>
        <v>5318.33</v>
      </c>
    </row>
    <row r="293" spans="1:13" x14ac:dyDescent="0.25">
      <c r="A293" s="36"/>
      <c r="B293" s="37"/>
      <c r="C293" s="38"/>
      <c r="D293" s="41" t="s">
        <v>340</v>
      </c>
      <c r="E293" s="42"/>
      <c r="F293" s="42"/>
      <c r="G293" s="50">
        <f>G292+G287</f>
        <v>347.38</v>
      </c>
      <c r="H293" s="51"/>
      <c r="I293" s="50">
        <f>I292+I287</f>
        <v>5538.12</v>
      </c>
      <c r="J293" s="51"/>
      <c r="K293" s="14">
        <f>K292+K287</f>
        <v>5885.5</v>
      </c>
    </row>
    <row r="294" spans="1:13" x14ac:dyDescent="0.25">
      <c r="A294"/>
      <c r="B294"/>
      <c r="C294"/>
      <c r="D294"/>
      <c r="E294"/>
      <c r="F294"/>
      <c r="G294"/>
      <c r="H294"/>
      <c r="I294"/>
      <c r="J294"/>
      <c r="K294"/>
    </row>
    <row r="295" spans="1:13" x14ac:dyDescent="0.25">
      <c r="A295" s="62" t="s">
        <v>31</v>
      </c>
      <c r="B295" s="63"/>
      <c r="C295" s="63"/>
      <c r="D295" s="63"/>
      <c r="E295" s="63"/>
      <c r="F295" s="64"/>
      <c r="G295" s="65">
        <f>G293+G278+G142+G258+G247+G215+G195+G165+G131+G99+G67+G35</f>
        <v>26457.671899999998</v>
      </c>
      <c r="H295" s="66"/>
      <c r="I295" s="65">
        <f>I293+I278+I142+I258+I247+I215+I195+I165+I131+I99+I67+I35</f>
        <v>69835.085400000011</v>
      </c>
      <c r="J295" s="66"/>
      <c r="K295" s="15">
        <f>K293+K278+K258+K247+K215+K195+K165+K142+K131+K99+K67+K35</f>
        <v>96292.757299999997</v>
      </c>
      <c r="M295" s="45"/>
    </row>
    <row r="297" spans="1:13" x14ac:dyDescent="0.25">
      <c r="A297" s="35" t="s">
        <v>359</v>
      </c>
      <c r="H297" s="9"/>
    </row>
    <row r="298" spans="1:13" x14ac:dyDescent="0.25">
      <c r="A298" s="35" t="s">
        <v>360</v>
      </c>
    </row>
    <row r="299" spans="1:13" x14ac:dyDescent="0.25">
      <c r="A299" s="35"/>
    </row>
    <row r="300" spans="1:13" x14ac:dyDescent="0.25">
      <c r="K300" s="43" t="s">
        <v>342</v>
      </c>
    </row>
    <row r="305" spans="4:4" x14ac:dyDescent="0.25">
      <c r="D305" s="39" t="s">
        <v>343</v>
      </c>
    </row>
    <row r="306" spans="4:4" x14ac:dyDescent="0.25">
      <c r="D306" s="39" t="s">
        <v>344</v>
      </c>
    </row>
    <row r="307" spans="4:4" x14ac:dyDescent="0.25">
      <c r="D307" s="39" t="s">
        <v>345</v>
      </c>
    </row>
  </sheetData>
  <mergeCells count="231">
    <mergeCell ref="I293:J293"/>
    <mergeCell ref="A295:F295"/>
    <mergeCell ref="G295:H295"/>
    <mergeCell ref="I295:J295"/>
    <mergeCell ref="A6:K6"/>
    <mergeCell ref="A260:C260"/>
    <mergeCell ref="D260:K260"/>
    <mergeCell ref="A261:C261"/>
    <mergeCell ref="A265:C265"/>
    <mergeCell ref="D265:F265"/>
    <mergeCell ref="G265:H265"/>
    <mergeCell ref="I265:J265"/>
    <mergeCell ref="A266:C266"/>
    <mergeCell ref="A272:C272"/>
    <mergeCell ref="D272:F272"/>
    <mergeCell ref="G272:H272"/>
    <mergeCell ref="I272:J272"/>
    <mergeCell ref="A281:C281"/>
    <mergeCell ref="A287:C287"/>
    <mergeCell ref="D287:F287"/>
    <mergeCell ref="G287:H287"/>
    <mergeCell ref="I287:J287"/>
    <mergeCell ref="A253:C253"/>
    <mergeCell ref="A241:C241"/>
    <mergeCell ref="D241:F241"/>
    <mergeCell ref="G241:H241"/>
    <mergeCell ref="I241:J241"/>
    <mergeCell ref="A242:C242"/>
    <mergeCell ref="A246:C246"/>
    <mergeCell ref="D246:F246"/>
    <mergeCell ref="G246:H246"/>
    <mergeCell ref="I246:J246"/>
    <mergeCell ref="G247:H247"/>
    <mergeCell ref="I247:J247"/>
    <mergeCell ref="A249:C249"/>
    <mergeCell ref="D249:K249"/>
    <mergeCell ref="A250:C250"/>
    <mergeCell ref="A218:C218"/>
    <mergeCell ref="A231:C231"/>
    <mergeCell ref="D231:F231"/>
    <mergeCell ref="G231:H231"/>
    <mergeCell ref="I231:J231"/>
    <mergeCell ref="A232:C232"/>
    <mergeCell ref="A252:C252"/>
    <mergeCell ref="D252:F252"/>
    <mergeCell ref="G252:H252"/>
    <mergeCell ref="I252:J252"/>
    <mergeCell ref="A182:C182"/>
    <mergeCell ref="A189:C189"/>
    <mergeCell ref="A202:C202"/>
    <mergeCell ref="D202:F202"/>
    <mergeCell ref="G202:H202"/>
    <mergeCell ref="I202:J202"/>
    <mergeCell ref="A203:C203"/>
    <mergeCell ref="A210:C210"/>
    <mergeCell ref="D189:F189"/>
    <mergeCell ref="G189:H189"/>
    <mergeCell ref="I189:J189"/>
    <mergeCell ref="A190:C190"/>
    <mergeCell ref="A194:C194"/>
    <mergeCell ref="D194:F194"/>
    <mergeCell ref="G194:H194"/>
    <mergeCell ref="I194:J194"/>
    <mergeCell ref="G195:H195"/>
    <mergeCell ref="I195:J195"/>
    <mergeCell ref="A197:C197"/>
    <mergeCell ref="D197:K197"/>
    <mergeCell ref="A198:C198"/>
    <mergeCell ref="A209:C209"/>
    <mergeCell ref="G165:H165"/>
    <mergeCell ref="I165:J165"/>
    <mergeCell ref="A167:C167"/>
    <mergeCell ref="D167:K167"/>
    <mergeCell ref="A168:C168"/>
    <mergeCell ref="A181:C181"/>
    <mergeCell ref="D181:F181"/>
    <mergeCell ref="G181:H181"/>
    <mergeCell ref="I181:J181"/>
    <mergeCell ref="A150:C150"/>
    <mergeCell ref="A159:C159"/>
    <mergeCell ref="D159:F159"/>
    <mergeCell ref="G159:H159"/>
    <mergeCell ref="I159:J159"/>
    <mergeCell ref="A160:C160"/>
    <mergeCell ref="A164:C164"/>
    <mergeCell ref="D164:F164"/>
    <mergeCell ref="G164:H164"/>
    <mergeCell ref="I164:J164"/>
    <mergeCell ref="I125:J125"/>
    <mergeCell ref="A126:C126"/>
    <mergeCell ref="A130:C130"/>
    <mergeCell ref="D130:F130"/>
    <mergeCell ref="G130:H130"/>
    <mergeCell ref="I130:J130"/>
    <mergeCell ref="G131:H131"/>
    <mergeCell ref="I131:J131"/>
    <mergeCell ref="A133:C133"/>
    <mergeCell ref="D133:K133"/>
    <mergeCell ref="G9:H9"/>
    <mergeCell ref="I9:J9"/>
    <mergeCell ref="K9:K10"/>
    <mergeCell ref="D22:F22"/>
    <mergeCell ref="G22:H22"/>
    <mergeCell ref="I22:J22"/>
    <mergeCell ref="A1:K1"/>
    <mergeCell ref="A9:A10"/>
    <mergeCell ref="B9:B10"/>
    <mergeCell ref="C9:C10"/>
    <mergeCell ref="D9:D10"/>
    <mergeCell ref="E9:E10"/>
    <mergeCell ref="F9:F10"/>
    <mergeCell ref="A3:D3"/>
    <mergeCell ref="A4:D4"/>
    <mergeCell ref="A5:D5"/>
    <mergeCell ref="A7:D7"/>
    <mergeCell ref="A22:C22"/>
    <mergeCell ref="A11:C11"/>
    <mergeCell ref="D11:K11"/>
    <mergeCell ref="A12:C12"/>
    <mergeCell ref="A29:C29"/>
    <mergeCell ref="D29:F29"/>
    <mergeCell ref="G29:H29"/>
    <mergeCell ref="I29:J29"/>
    <mergeCell ref="A23:C23"/>
    <mergeCell ref="A30:C30"/>
    <mergeCell ref="A37:C37"/>
    <mergeCell ref="D37:K37"/>
    <mergeCell ref="A34:C34"/>
    <mergeCell ref="G35:H35"/>
    <mergeCell ref="I35:J35"/>
    <mergeCell ref="A38:C38"/>
    <mergeCell ref="A51:C51"/>
    <mergeCell ref="D51:F51"/>
    <mergeCell ref="G51:H51"/>
    <mergeCell ref="I51:J51"/>
    <mergeCell ref="D34:F34"/>
    <mergeCell ref="G34:H34"/>
    <mergeCell ref="I34:J34"/>
    <mergeCell ref="A52:C52"/>
    <mergeCell ref="A62:C62"/>
    <mergeCell ref="A61:C61"/>
    <mergeCell ref="D61:F61"/>
    <mergeCell ref="G61:H61"/>
    <mergeCell ref="I61:J61"/>
    <mergeCell ref="A83:C83"/>
    <mergeCell ref="D83:F83"/>
    <mergeCell ref="G83:H83"/>
    <mergeCell ref="I83:J83"/>
    <mergeCell ref="A66:C66"/>
    <mergeCell ref="D66:F66"/>
    <mergeCell ref="G66:H66"/>
    <mergeCell ref="I66:J66"/>
    <mergeCell ref="G67:H67"/>
    <mergeCell ref="I67:J67"/>
    <mergeCell ref="A69:C69"/>
    <mergeCell ref="D69:K69"/>
    <mergeCell ref="A70:C70"/>
    <mergeCell ref="A84:C84"/>
    <mergeCell ref="A134:C134"/>
    <mergeCell ref="A93:C93"/>
    <mergeCell ref="D93:F93"/>
    <mergeCell ref="G93:H93"/>
    <mergeCell ref="I93:J93"/>
    <mergeCell ref="A94:C94"/>
    <mergeCell ref="A98:C98"/>
    <mergeCell ref="D98:F98"/>
    <mergeCell ref="G98:H98"/>
    <mergeCell ref="I98:J98"/>
    <mergeCell ref="G99:H99"/>
    <mergeCell ref="I99:J99"/>
    <mergeCell ref="A101:C101"/>
    <mergeCell ref="D101:K101"/>
    <mergeCell ref="A102:C102"/>
    <mergeCell ref="A115:C115"/>
    <mergeCell ref="D115:F115"/>
    <mergeCell ref="G115:H115"/>
    <mergeCell ref="I115:J115"/>
    <mergeCell ref="A116:C116"/>
    <mergeCell ref="A125:C125"/>
    <mergeCell ref="D125:F125"/>
    <mergeCell ref="G125:H125"/>
    <mergeCell ref="A136:C136"/>
    <mergeCell ref="D136:F136"/>
    <mergeCell ref="G136:H136"/>
    <mergeCell ref="I136:J136"/>
    <mergeCell ref="A137:C137"/>
    <mergeCell ref="A141:C141"/>
    <mergeCell ref="D141:F141"/>
    <mergeCell ref="G141:H141"/>
    <mergeCell ref="I141:J141"/>
    <mergeCell ref="G142:H142"/>
    <mergeCell ref="I142:J142"/>
    <mergeCell ref="A144:C144"/>
    <mergeCell ref="D144:K144"/>
    <mergeCell ref="A145:C145"/>
    <mergeCell ref="A149:C149"/>
    <mergeCell ref="D149:F149"/>
    <mergeCell ref="G149:H149"/>
    <mergeCell ref="I149:J149"/>
    <mergeCell ref="D209:F209"/>
    <mergeCell ref="G209:H209"/>
    <mergeCell ref="I209:J209"/>
    <mergeCell ref="A214:C214"/>
    <mergeCell ref="D214:F214"/>
    <mergeCell ref="G214:H214"/>
    <mergeCell ref="I214:J214"/>
    <mergeCell ref="A217:C217"/>
    <mergeCell ref="D217:K217"/>
    <mergeCell ref="G215:H215"/>
    <mergeCell ref="I215:J215"/>
    <mergeCell ref="A257:C257"/>
    <mergeCell ref="D257:F257"/>
    <mergeCell ref="G257:H257"/>
    <mergeCell ref="I257:J257"/>
    <mergeCell ref="G258:H258"/>
    <mergeCell ref="I258:J258"/>
    <mergeCell ref="A273:C273"/>
    <mergeCell ref="A277:C277"/>
    <mergeCell ref="D277:F277"/>
    <mergeCell ref="G277:H277"/>
    <mergeCell ref="I277:J277"/>
    <mergeCell ref="G278:H278"/>
    <mergeCell ref="I278:J278"/>
    <mergeCell ref="A280:C280"/>
    <mergeCell ref="D280:K280"/>
    <mergeCell ref="A288:C288"/>
    <mergeCell ref="A292:C292"/>
    <mergeCell ref="D292:F292"/>
    <mergeCell ref="G292:H292"/>
    <mergeCell ref="I292:J292"/>
    <mergeCell ref="G293:H293"/>
  </mergeCells>
  <pageMargins left="0.70866141732283472" right="0.70866141732283472" top="0.86614173228346458" bottom="0.74803149606299213" header="0.31496062992125984" footer="0.31496062992125984"/>
  <pageSetup paperSize="9" scale="73" fitToHeight="0" orientation="landscape" r:id="rId1"/>
  <headerFooter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Normal="100" workbookViewId="0">
      <selection activeCell="B9" sqref="B9:B10"/>
    </sheetView>
  </sheetViews>
  <sheetFormatPr defaultRowHeight="15" x14ac:dyDescent="0.25"/>
  <cols>
    <col min="1" max="1" width="7.140625" customWidth="1"/>
    <col min="2" max="2" width="37.42578125" customWidth="1"/>
    <col min="3" max="3" width="15.28515625" style="3" customWidth="1"/>
    <col min="4" max="4" width="6.85546875" style="2" customWidth="1"/>
    <col min="5" max="5" width="15.28515625" style="3" customWidth="1"/>
    <col min="6" max="6" width="7.28515625" style="2" customWidth="1"/>
    <col min="7" max="7" width="15.28515625" style="3" customWidth="1"/>
    <col min="8" max="8" width="7.140625" style="2" customWidth="1"/>
    <col min="9" max="9" width="15.28515625" style="3" customWidth="1"/>
    <col min="10" max="10" width="8.140625" style="2" customWidth="1"/>
    <col min="11" max="11" width="15.28515625" style="3" customWidth="1"/>
  </cols>
  <sheetData>
    <row r="1" spans="1:11" ht="21" x14ac:dyDescent="0.35">
      <c r="A1" s="76" t="s">
        <v>24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3" spans="1:11" x14ac:dyDescent="0.25">
      <c r="A3" s="71" t="s">
        <v>10</v>
      </c>
      <c r="B3" s="71"/>
      <c r="C3" s="71"/>
      <c r="D3" s="71"/>
    </row>
    <row r="4" spans="1:11" x14ac:dyDescent="0.25">
      <c r="A4" s="71" t="s">
        <v>51</v>
      </c>
      <c r="B4" s="71"/>
      <c r="C4" s="71"/>
      <c r="D4" s="71"/>
    </row>
    <row r="5" spans="1:11" x14ac:dyDescent="0.25">
      <c r="A5" s="71" t="s">
        <v>52</v>
      </c>
      <c r="B5" s="71"/>
      <c r="C5" s="71"/>
      <c r="D5" s="71"/>
    </row>
    <row r="6" spans="1:11" x14ac:dyDescent="0.25">
      <c r="A6" s="72" t="s">
        <v>361</v>
      </c>
      <c r="B6" s="72"/>
      <c r="C6" s="72"/>
      <c r="D6" s="72"/>
      <c r="E6" s="72"/>
      <c r="F6" s="72"/>
      <c r="G6" s="72"/>
      <c r="H6" s="72"/>
      <c r="I6" s="72"/>
      <c r="J6" s="72"/>
      <c r="K6" s="72"/>
    </row>
    <row r="7" spans="1:11" x14ac:dyDescent="0.25">
      <c r="A7" s="72" t="s">
        <v>53</v>
      </c>
      <c r="B7" s="72"/>
      <c r="C7" s="72"/>
      <c r="D7" s="72"/>
    </row>
    <row r="9" spans="1:11" ht="15" customHeight="1" x14ac:dyDescent="0.25">
      <c r="A9" s="77" t="s">
        <v>0</v>
      </c>
      <c r="B9" s="77" t="s">
        <v>3</v>
      </c>
      <c r="C9" s="78" t="s">
        <v>15</v>
      </c>
      <c r="D9" s="79" t="s">
        <v>346</v>
      </c>
      <c r="E9" s="79"/>
      <c r="F9" s="79" t="s">
        <v>347</v>
      </c>
      <c r="G9" s="79"/>
      <c r="H9" s="79" t="s">
        <v>348</v>
      </c>
      <c r="I9" s="79"/>
      <c r="J9" s="79" t="s">
        <v>23</v>
      </c>
      <c r="K9" s="79"/>
    </row>
    <row r="10" spans="1:11" x14ac:dyDescent="0.25">
      <c r="A10" s="77"/>
      <c r="B10" s="77" t="s">
        <v>6</v>
      </c>
      <c r="C10" s="78"/>
      <c r="D10" s="24" t="s">
        <v>21</v>
      </c>
      <c r="E10" s="25" t="s">
        <v>22</v>
      </c>
      <c r="F10" s="24" t="s">
        <v>21</v>
      </c>
      <c r="G10" s="25" t="s">
        <v>22</v>
      </c>
      <c r="H10" s="24" t="s">
        <v>21</v>
      </c>
      <c r="I10" s="25" t="s">
        <v>22</v>
      </c>
      <c r="J10" s="24" t="s">
        <v>21</v>
      </c>
      <c r="K10" s="25" t="s">
        <v>22</v>
      </c>
    </row>
    <row r="11" spans="1:11" s="30" customFormat="1" x14ac:dyDescent="0.25">
      <c r="A11" s="16" t="str">
        <f>ORCAMENTO!A11</f>
        <v>1.</v>
      </c>
      <c r="B11" s="23" t="str">
        <f>ORCAMENTO!D11</f>
        <v>SAC FARROUPILHA II - C431531000001</v>
      </c>
      <c r="C11" s="18">
        <f>ORCAMENTO!K35</f>
        <v>9005.9939999999988</v>
      </c>
      <c r="D11" s="28">
        <v>0.25</v>
      </c>
      <c r="E11" s="29">
        <f t="shared" ref="E11:E22" si="0">D11*C11</f>
        <v>2251.4984999999997</v>
      </c>
      <c r="F11" s="28">
        <v>0.5</v>
      </c>
      <c r="G11" s="29">
        <f t="shared" ref="G11:G22" si="1">F11*C11</f>
        <v>4502.9969999999994</v>
      </c>
      <c r="H11" s="28">
        <v>0.25</v>
      </c>
      <c r="I11" s="29">
        <f t="shared" ref="I11:I22" si="2">H11*C11</f>
        <v>2251.4984999999997</v>
      </c>
      <c r="J11" s="28">
        <f>D11+F11+H11</f>
        <v>1</v>
      </c>
      <c r="K11" s="29">
        <f>E11+G11+I11</f>
        <v>9005.9939999999988</v>
      </c>
    </row>
    <row r="12" spans="1:11" s="30" customFormat="1" x14ac:dyDescent="0.25">
      <c r="A12" s="16" t="str">
        <f>ORCAMENTO!A37</f>
        <v>2.</v>
      </c>
      <c r="B12" s="23" t="str">
        <f>ORCAMENTO!D37</f>
        <v>SAC FARROUPILHA I - C431531000002</v>
      </c>
      <c r="C12" s="18">
        <f>ORCAMENTO!K67</f>
        <v>9828.955899999999</v>
      </c>
      <c r="D12" s="28">
        <v>0.25</v>
      </c>
      <c r="E12" s="29">
        <f t="shared" si="0"/>
        <v>2457.2389749999998</v>
      </c>
      <c r="F12" s="28">
        <v>0.5</v>
      </c>
      <c r="G12" s="29">
        <f t="shared" si="1"/>
        <v>4914.4779499999995</v>
      </c>
      <c r="H12" s="28">
        <v>0.25</v>
      </c>
      <c r="I12" s="29">
        <f t="shared" si="2"/>
        <v>2457.2389749999998</v>
      </c>
      <c r="J12" s="28">
        <f t="shared" ref="J12:J22" si="3">D12+F12+H12</f>
        <v>1</v>
      </c>
      <c r="K12" s="29">
        <f t="shared" ref="K12:K22" si="4">E12+G12+I12</f>
        <v>9828.955899999999</v>
      </c>
    </row>
    <row r="13" spans="1:11" s="30" customFormat="1" x14ac:dyDescent="0.25">
      <c r="A13" s="16" t="str">
        <f>ORCAMENTO!A69</f>
        <v>3.</v>
      </c>
      <c r="B13" s="23" t="str">
        <f>ORCAMENTO!D69</f>
        <v>SAC RIO PADRE - C431531000003</v>
      </c>
      <c r="C13" s="18">
        <f>ORCAMENTO!K99</f>
        <v>9828.955899999999</v>
      </c>
      <c r="D13" s="28">
        <v>0.25</v>
      </c>
      <c r="E13" s="29">
        <f t="shared" si="0"/>
        <v>2457.2389749999998</v>
      </c>
      <c r="F13" s="28">
        <v>0.5</v>
      </c>
      <c r="G13" s="29">
        <f t="shared" si="1"/>
        <v>4914.4779499999995</v>
      </c>
      <c r="H13" s="28">
        <v>0.25</v>
      </c>
      <c r="I13" s="29">
        <f t="shared" si="2"/>
        <v>2457.2389749999998</v>
      </c>
      <c r="J13" s="28">
        <f t="shared" si="3"/>
        <v>1</v>
      </c>
      <c r="K13" s="29">
        <f t="shared" si="4"/>
        <v>9828.955899999999</v>
      </c>
    </row>
    <row r="14" spans="1:11" s="30" customFormat="1" x14ac:dyDescent="0.25">
      <c r="A14" s="16" t="str">
        <f>ORCAMENTO!A101</f>
        <v>4.</v>
      </c>
      <c r="B14" s="23" t="str">
        <f>ORCAMENTO!D101</f>
        <v>SAC CAPÃO DO ERVAL - C431531000004</v>
      </c>
      <c r="C14" s="18">
        <f>ORCAMENTO!K131</f>
        <v>9828.955899999999</v>
      </c>
      <c r="D14" s="28">
        <v>0.25</v>
      </c>
      <c r="E14" s="29">
        <f t="shared" si="0"/>
        <v>2457.2389749999998</v>
      </c>
      <c r="F14" s="28">
        <v>0.5</v>
      </c>
      <c r="G14" s="29">
        <f t="shared" si="1"/>
        <v>4914.4779499999995</v>
      </c>
      <c r="H14" s="28">
        <v>0.25</v>
      </c>
      <c r="I14" s="29">
        <f t="shared" si="2"/>
        <v>2457.2389749999998</v>
      </c>
      <c r="J14" s="28">
        <f t="shared" si="3"/>
        <v>1</v>
      </c>
      <c r="K14" s="29">
        <f t="shared" si="4"/>
        <v>9828.955899999999</v>
      </c>
    </row>
    <row r="15" spans="1:11" s="30" customFormat="1" x14ac:dyDescent="0.25">
      <c r="A15" s="16" t="str">
        <f>ORCAMENTO!A133</f>
        <v>5.</v>
      </c>
      <c r="B15" s="23" t="str">
        <f>ORCAMENTO!D133</f>
        <v>SAC FARROUPILHA III - C431531000012</v>
      </c>
      <c r="C15" s="18">
        <f>ORCAMENTO!K142</f>
        <v>5630.73</v>
      </c>
      <c r="D15" s="28">
        <v>0.25</v>
      </c>
      <c r="E15" s="29">
        <f t="shared" si="0"/>
        <v>1407.6824999999999</v>
      </c>
      <c r="F15" s="28">
        <v>0.5</v>
      </c>
      <c r="G15" s="29">
        <f t="shared" si="1"/>
        <v>2815.3649999999998</v>
      </c>
      <c r="H15" s="28">
        <v>0.25</v>
      </c>
      <c r="I15" s="29">
        <f t="shared" si="2"/>
        <v>1407.6824999999999</v>
      </c>
      <c r="J15" s="28">
        <f t="shared" si="3"/>
        <v>1</v>
      </c>
      <c r="K15" s="29">
        <f t="shared" si="4"/>
        <v>5630.73</v>
      </c>
    </row>
    <row r="16" spans="1:11" s="30" customFormat="1" x14ac:dyDescent="0.25">
      <c r="A16" s="16" t="str">
        <f>ORCAMENTO!A144</f>
        <v>6.</v>
      </c>
      <c r="B16" s="23" t="str">
        <f>ORCAMENTO!D144</f>
        <v>SAC LINHA NOVA - C431531000006</v>
      </c>
      <c r="C16" s="18">
        <f>ORCAMENTO!K165</f>
        <v>7765.5518999999995</v>
      </c>
      <c r="D16" s="28">
        <v>0.25</v>
      </c>
      <c r="E16" s="29">
        <f t="shared" si="0"/>
        <v>1941.3879749999999</v>
      </c>
      <c r="F16" s="28">
        <v>0.5</v>
      </c>
      <c r="G16" s="29">
        <f t="shared" si="1"/>
        <v>3882.7759499999997</v>
      </c>
      <c r="H16" s="28">
        <v>0.25</v>
      </c>
      <c r="I16" s="29">
        <f t="shared" si="2"/>
        <v>1941.3879749999999</v>
      </c>
      <c r="J16" s="28">
        <f t="shared" si="3"/>
        <v>1</v>
      </c>
      <c r="K16" s="29">
        <f t="shared" si="4"/>
        <v>7765.5518999999995</v>
      </c>
    </row>
    <row r="17" spans="1:11" s="30" customFormat="1" x14ac:dyDescent="0.25">
      <c r="A17" s="16" t="str">
        <f>ORCAMENTO!A167</f>
        <v>7.</v>
      </c>
      <c r="B17" s="23" t="str">
        <f>ORCAMENTO!D167</f>
        <v>SAC POLIGNO D I - C431531000008</v>
      </c>
      <c r="C17" s="18">
        <f>ORCAMENTO!K195</f>
        <v>9787.2658999999985</v>
      </c>
      <c r="D17" s="28">
        <v>0.25</v>
      </c>
      <c r="E17" s="29">
        <f t="shared" si="0"/>
        <v>2446.8164749999996</v>
      </c>
      <c r="F17" s="28">
        <v>0.5</v>
      </c>
      <c r="G17" s="29">
        <f t="shared" si="1"/>
        <v>4893.6329499999993</v>
      </c>
      <c r="H17" s="28">
        <v>0.25</v>
      </c>
      <c r="I17" s="29">
        <f t="shared" si="2"/>
        <v>2446.8164749999996</v>
      </c>
      <c r="J17" s="28">
        <f t="shared" si="3"/>
        <v>1</v>
      </c>
      <c r="K17" s="29">
        <f t="shared" si="4"/>
        <v>9787.2658999999985</v>
      </c>
    </row>
    <row r="18" spans="1:11" s="30" customFormat="1" x14ac:dyDescent="0.25">
      <c r="A18" s="16" t="str">
        <f>ORCAMENTO!A197</f>
        <v>8.</v>
      </c>
      <c r="B18" s="23" t="str">
        <f>ORCAMENTO!D197</f>
        <v>SAC POLIGNO D II - C431531000007</v>
      </c>
      <c r="C18" s="18">
        <f>ORCAMENTO!K215</f>
        <v>7201.8618999999999</v>
      </c>
      <c r="D18" s="28">
        <v>0.25</v>
      </c>
      <c r="E18" s="29">
        <f t="shared" si="0"/>
        <v>1800.465475</v>
      </c>
      <c r="F18" s="28">
        <v>0.5</v>
      </c>
      <c r="G18" s="29">
        <f t="shared" si="1"/>
        <v>3600.9309499999999</v>
      </c>
      <c r="H18" s="28">
        <v>0.25</v>
      </c>
      <c r="I18" s="29">
        <f t="shared" si="2"/>
        <v>1800.465475</v>
      </c>
      <c r="J18" s="28">
        <f t="shared" si="3"/>
        <v>1</v>
      </c>
      <c r="K18" s="29">
        <f t="shared" si="4"/>
        <v>7201.8618999999999</v>
      </c>
    </row>
    <row r="19" spans="1:11" s="30" customFormat="1" x14ac:dyDescent="0.25">
      <c r="A19" s="16" t="str">
        <f>ORCAMENTO!A217</f>
        <v>9.</v>
      </c>
      <c r="B19" s="23" t="str">
        <f>ORCAMENTO!D217</f>
        <v>SAC POVOADO TARTAS - C431531000009</v>
      </c>
      <c r="C19" s="18">
        <f>ORCAMENTO!K247</f>
        <v>9828.955899999999</v>
      </c>
      <c r="D19" s="28">
        <v>0.25</v>
      </c>
      <c r="E19" s="29">
        <f t="shared" si="0"/>
        <v>2457.2389749999998</v>
      </c>
      <c r="F19" s="28">
        <v>0.5</v>
      </c>
      <c r="G19" s="29">
        <f t="shared" si="1"/>
        <v>4914.4779499999995</v>
      </c>
      <c r="H19" s="28">
        <v>0.25</v>
      </c>
      <c r="I19" s="29">
        <f t="shared" si="2"/>
        <v>2457.2389749999998</v>
      </c>
      <c r="J19" s="28">
        <f t="shared" si="3"/>
        <v>1</v>
      </c>
      <c r="K19" s="29">
        <f t="shared" si="4"/>
        <v>9828.955899999999</v>
      </c>
    </row>
    <row r="20" spans="1:11" s="30" customFormat="1" x14ac:dyDescent="0.25">
      <c r="A20" s="16" t="str">
        <f>ORCAMENTO!A249</f>
        <v>10.</v>
      </c>
      <c r="B20" s="23" t="str">
        <f>ORCAMENTO!D249</f>
        <v>SAC SÃO BRAZ - C431531000011</v>
      </c>
      <c r="C20" s="18">
        <f>ORCAMENTO!K258</f>
        <v>5630.73</v>
      </c>
      <c r="D20" s="28">
        <v>0.25</v>
      </c>
      <c r="E20" s="29">
        <f t="shared" si="0"/>
        <v>1407.6824999999999</v>
      </c>
      <c r="F20" s="28">
        <v>0.5</v>
      </c>
      <c r="G20" s="29">
        <f t="shared" si="1"/>
        <v>2815.3649999999998</v>
      </c>
      <c r="H20" s="28">
        <v>0.25</v>
      </c>
      <c r="I20" s="29">
        <f t="shared" si="2"/>
        <v>1407.6824999999999</v>
      </c>
      <c r="J20" s="28">
        <f t="shared" si="3"/>
        <v>1</v>
      </c>
      <c r="K20" s="29">
        <f t="shared" si="4"/>
        <v>5630.73</v>
      </c>
    </row>
    <row r="21" spans="1:11" s="30" customFormat="1" x14ac:dyDescent="0.25">
      <c r="A21" s="16" t="str">
        <f>ORCAMENTO!A260</f>
        <v>11.</v>
      </c>
      <c r="B21" s="23" t="str">
        <f>ORCAMENTO!D260</f>
        <v>SAC SEDE - C431531000010</v>
      </c>
      <c r="C21" s="18">
        <f>ORCAMENTO!K278</f>
        <v>6069.3</v>
      </c>
      <c r="D21" s="28">
        <v>0.25</v>
      </c>
      <c r="E21" s="29">
        <f t="shared" si="0"/>
        <v>1517.325</v>
      </c>
      <c r="F21" s="28">
        <v>0.5</v>
      </c>
      <c r="G21" s="29">
        <f t="shared" si="1"/>
        <v>3034.65</v>
      </c>
      <c r="H21" s="28">
        <v>0.25</v>
      </c>
      <c r="I21" s="29">
        <f t="shared" si="2"/>
        <v>1517.325</v>
      </c>
      <c r="J21" s="28">
        <f t="shared" si="3"/>
        <v>1</v>
      </c>
      <c r="K21" s="29">
        <f t="shared" si="4"/>
        <v>6069.3</v>
      </c>
    </row>
    <row r="22" spans="1:11" s="30" customFormat="1" x14ac:dyDescent="0.25">
      <c r="A22" s="16" t="str">
        <f>ORCAMENTO!A280</f>
        <v>12.</v>
      </c>
      <c r="B22" s="23" t="str">
        <f>ORCAMENTO!D280</f>
        <v>SAC SEDE BAZOTTI</v>
      </c>
      <c r="C22" s="18">
        <f>ORCAMENTO!K293</f>
        <v>5885.5</v>
      </c>
      <c r="D22" s="28">
        <v>0.25</v>
      </c>
      <c r="E22" s="29">
        <f t="shared" si="0"/>
        <v>1471.375</v>
      </c>
      <c r="F22" s="28">
        <v>0.5</v>
      </c>
      <c r="G22" s="29">
        <f t="shared" si="1"/>
        <v>2942.75</v>
      </c>
      <c r="H22" s="28">
        <v>0.25</v>
      </c>
      <c r="I22" s="29">
        <f t="shared" si="2"/>
        <v>1471.375</v>
      </c>
      <c r="J22" s="28">
        <f t="shared" si="3"/>
        <v>1</v>
      </c>
      <c r="K22" s="29">
        <f t="shared" si="4"/>
        <v>5885.5</v>
      </c>
    </row>
    <row r="23" spans="1:11" s="1" customFormat="1" x14ac:dyDescent="0.25">
      <c r="A23" s="74" t="s">
        <v>17</v>
      </c>
      <c r="B23" s="75"/>
      <c r="C23" s="26">
        <f>SUM(C11:C22)</f>
        <v>96292.757299999997</v>
      </c>
      <c r="D23" s="27">
        <f>E23/$C$23</f>
        <v>0.25</v>
      </c>
      <c r="E23" s="26">
        <f>SUM(E11:E22)</f>
        <v>24073.189324999999</v>
      </c>
      <c r="F23" s="27">
        <f>G23/$C$23</f>
        <v>0.5</v>
      </c>
      <c r="G23" s="26">
        <f>SUM(G11:G22)</f>
        <v>48146.378649999999</v>
      </c>
      <c r="H23" s="27">
        <f>I23/$C$23</f>
        <v>0.25</v>
      </c>
      <c r="I23" s="26">
        <f>SUM(I11:I22)</f>
        <v>24073.189324999999</v>
      </c>
      <c r="J23" s="27">
        <f>D23+F23+H23</f>
        <v>1</v>
      </c>
      <c r="K23" s="26">
        <f>SUM(K11:K22)</f>
        <v>96292.757299999997</v>
      </c>
    </row>
    <row r="26" spans="1:11" s="20" customFormat="1" x14ac:dyDescent="0.25">
      <c r="A26" s="17"/>
      <c r="D26" s="10"/>
      <c r="F26" s="8"/>
      <c r="G26" s="8"/>
      <c r="I26" s="8"/>
      <c r="K26" s="44" t="s">
        <v>342</v>
      </c>
    </row>
    <row r="27" spans="1:11" s="20" customFormat="1" x14ac:dyDescent="0.25">
      <c r="A27" s="17"/>
      <c r="D27" s="10"/>
      <c r="F27" s="8"/>
      <c r="G27" s="8"/>
      <c r="H27" s="8"/>
      <c r="I27" s="8"/>
    </row>
    <row r="28" spans="1:11" s="20" customFormat="1" x14ac:dyDescent="0.25">
      <c r="D28" s="10"/>
      <c r="F28" s="8"/>
      <c r="G28" s="8"/>
      <c r="H28" s="8"/>
      <c r="I28" s="8"/>
    </row>
    <row r="29" spans="1:11" s="20" customFormat="1" x14ac:dyDescent="0.25">
      <c r="A29" s="39"/>
      <c r="B29" s="39"/>
      <c r="C29" s="39"/>
      <c r="D29" s="10"/>
      <c r="E29" s="39"/>
      <c r="F29" s="8"/>
      <c r="G29" s="8"/>
      <c r="H29" s="8"/>
      <c r="I29" s="8"/>
      <c r="J29" s="39"/>
      <c r="K29" s="39"/>
    </row>
    <row r="30" spans="1:11" s="20" customFormat="1" x14ac:dyDescent="0.25">
      <c r="A30" s="39"/>
      <c r="B30" s="39"/>
      <c r="C30" s="39"/>
      <c r="D30" s="10"/>
      <c r="E30" s="39"/>
      <c r="F30" s="8"/>
      <c r="G30" s="8"/>
      <c r="H30" s="8"/>
      <c r="I30" s="8"/>
      <c r="J30" s="39"/>
      <c r="K30" s="39"/>
    </row>
    <row r="31" spans="1:11" s="20" customFormat="1" x14ac:dyDescent="0.25">
      <c r="A31" s="39"/>
      <c r="B31" s="39"/>
      <c r="C31" s="39"/>
      <c r="D31" s="10"/>
      <c r="E31" s="39"/>
      <c r="F31" s="8"/>
      <c r="G31" s="8"/>
      <c r="H31" s="8"/>
      <c r="I31" s="8"/>
      <c r="J31" s="39"/>
      <c r="K31" s="39"/>
    </row>
    <row r="32" spans="1:11" s="20" customFormat="1" x14ac:dyDescent="0.25">
      <c r="D32" s="10"/>
      <c r="F32" s="8"/>
      <c r="G32" s="8"/>
      <c r="H32" s="8"/>
      <c r="I32" s="8"/>
    </row>
    <row r="33" spans="1:11" x14ac:dyDescent="0.25">
      <c r="A33" s="20"/>
      <c r="B33" s="20"/>
      <c r="C33" s="20"/>
      <c r="D33" s="10"/>
      <c r="E33" s="20"/>
      <c r="F33" s="8"/>
      <c r="G33" s="8"/>
      <c r="H33" s="8"/>
      <c r="I33" s="8"/>
      <c r="J33" s="20"/>
      <c r="K33" s="20"/>
    </row>
    <row r="34" spans="1:11" x14ac:dyDescent="0.25">
      <c r="A34" s="20"/>
      <c r="B34" s="12" t="s">
        <v>18</v>
      </c>
      <c r="C34" s="10"/>
      <c r="D34" s="20"/>
      <c r="E34" s="20"/>
      <c r="F34" s="20"/>
      <c r="G34" s="19" t="s">
        <v>19</v>
      </c>
      <c r="H34" s="8"/>
      <c r="I34" s="8"/>
      <c r="J34" s="20"/>
      <c r="K34" s="20"/>
    </row>
    <row r="35" spans="1:11" x14ac:dyDescent="0.25">
      <c r="A35" s="20"/>
      <c r="B35" s="20"/>
      <c r="C35" s="20"/>
      <c r="D35" s="10"/>
      <c r="E35" s="20"/>
      <c r="F35" s="8"/>
      <c r="G35" s="8"/>
      <c r="H35" s="8"/>
      <c r="I35" s="8"/>
      <c r="J35" s="20"/>
      <c r="K35" s="20"/>
    </row>
    <row r="36" spans="1:11" x14ac:dyDescent="0.25">
      <c r="C36" s="8"/>
      <c r="D36" s="20"/>
      <c r="E36" s="13"/>
      <c r="F36" s="20"/>
    </row>
  </sheetData>
  <mergeCells count="14">
    <mergeCell ref="A5:D5"/>
    <mergeCell ref="A7:D7"/>
    <mergeCell ref="A23:B23"/>
    <mergeCell ref="A1:K1"/>
    <mergeCell ref="A9:A10"/>
    <mergeCell ref="B9:B10"/>
    <mergeCell ref="C9:C10"/>
    <mergeCell ref="D9:E9"/>
    <mergeCell ref="F9:G9"/>
    <mergeCell ref="H9:I9"/>
    <mergeCell ref="J9:K9"/>
    <mergeCell ref="A3:D3"/>
    <mergeCell ref="A4:D4"/>
    <mergeCell ref="A6:K6"/>
  </mergeCells>
  <pageMargins left="0.51181102362204722" right="0.51181102362204722" top="0.78740157480314965" bottom="0.78740157480314965" header="0.31496062992125984" footer="0.31496062992125984"/>
  <pageSetup paperSize="9" scale="90" orientation="landscape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PROPOSTA</vt:lpstr>
      <vt:lpstr>ORCAMENTO</vt:lpstr>
      <vt:lpstr>CRONOGRAMA</vt:lpstr>
      <vt:lpstr>CRONOGRAMA!Titulos_de_impressao</vt:lpstr>
      <vt:lpstr>ORCAMENTO!Titulos_de_impressao</vt:lpstr>
      <vt:lpstr>PROPOSTA!Titulos_de_impressao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cp:lastPrinted>2023-12-05T12:58:31Z</cp:lastPrinted>
  <dcterms:created xsi:type="dcterms:W3CDTF">2023-02-15T17:49:00Z</dcterms:created>
  <dcterms:modified xsi:type="dcterms:W3CDTF">2023-12-05T13:48:31Z</dcterms:modified>
</cp:coreProperties>
</file>