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INAPI\ORÇAMENTOS\GAVETAS MORTUÁRIAS - JAZIGO\"/>
    </mc:Choice>
  </mc:AlternateContent>
  <bookViews>
    <workbookView xWindow="0" yWindow="0" windowWidth="28800" windowHeight="12300"/>
  </bookViews>
  <sheets>
    <sheet name="PROPOSTA" sheetId="3" r:id="rId1"/>
    <sheet name="ORCAMENTO" sheetId="1" r:id="rId2"/>
  </sheets>
  <externalReferences>
    <externalReference r:id="rId3"/>
  </externalReferences>
  <definedNames>
    <definedName name="_xlnm.Print_Area" localSheetId="1">ORCAMENTO!$A$1:$K$56</definedName>
    <definedName name="_xlnm.Print_Area" localSheetId="0">PROPOSTA!$A$1:$K$56</definedName>
    <definedName name="_xlnm.Database">TEXT(Import.DataBase,"mm-aaaa")</definedName>
    <definedName name="Dados.Lista.BDI">[1]DADOS!$T$37:$X$37</definedName>
    <definedName name="Import.DataBase">[1]DADOS!$A$38</definedName>
    <definedName name="PO.CustoUnitario" localSheetId="0">ROUND(PROPOSTA!$O1,15-13*PROPOSTA!$V$5)</definedName>
    <definedName name="PO.CustoUnitario">ROUND(ORCAMENTO!$O1,15-13*ORCAMENTO!$V$5)</definedName>
    <definedName name="PO.PrecoUnitario" localSheetId="0">ROUND(PROPOSTA!$Q1,15-13*PROPOSTA!#REF!)</definedName>
    <definedName name="PO.PrecoUnitario">ROUND(ORCAMENTO!$Q1,15-13*ORCAMENTO!#REF!)</definedName>
    <definedName name="PO.Quantidade" localSheetId="0">ROUND(PROPOSTA!$N1,15-13*PROPOSTA!$V$4)</definedName>
    <definedName name="PO.Quantidade">ROUND(ORCAMENTO!$N1,15-13*ORCAMENTO!$V$4)</definedName>
    <definedName name="Referencia.Descricao" localSheetId="0">#N/A</definedName>
    <definedName name="Referencia.Descricao">IF(ISNUMBER([1]PO!linhaSINAPIxls),INDEX(INDIRECT("'[Referência "&amp;_xlnm.Database&amp;".xls]Banco'!$b:$g"),[1]PO!linhaSINAPIxls,3),"")</definedName>
    <definedName name="Referencia.Unidade" localSheetId="0">#N/A</definedName>
    <definedName name="Referencia.Unidade">IF(ISNUMBER([1]PO!linhaSINAPIxls),INDEX(INDIRECT("'[Referência "&amp;_xlnm.Database&amp;".xls]Banco'!$b:$g"),[1]PO!linhaSINAPIxls,4),"")</definedName>
    <definedName name="SomaAgrup" localSheetId="0">SUMIF(OFFSET(PROPOSTA!#REF!,1,0,PROPOSTA!#REF!),"S",OFFSET(PROPOSTA!A1,1,0,PROPOSTA!#REF!))</definedName>
    <definedName name="SomaAgrup">SUMIF(OFFSET(ORCAMENTO!#REF!,1,0,ORCAMENTO!#REF!),"S",OFFSET(ORCAMENTO!A1,1,0,ORCAMENTO!#REF!))</definedName>
    <definedName name="TipoOrçamento">"BASE"</definedName>
    <definedName name="_xlnm.Print_Titles" localSheetId="1">ORCAMENTO!$8:$8</definedName>
    <definedName name="_xlnm.Print_Titles" localSheetId="0">PROPOSTA!$8:$8</definedName>
    <definedName name="VTOTAL1" localSheetId="0">ROUND(PROPOSTA!PO.Quantidade*PROPOSTA!PO.PrecoUnitario,15-13*PROPOSTA!#REF!)</definedName>
    <definedName name="VTOTAL1">ROUND(PO.Quantidade*PO.PrecoUnitario,15-13*ORCAMENTO!#REF!)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3" l="1"/>
  <c r="J47" i="3" s="1"/>
  <c r="H46" i="3"/>
  <c r="J45" i="3"/>
  <c r="H45" i="3"/>
  <c r="K44" i="3"/>
  <c r="J44" i="3"/>
  <c r="H44" i="3"/>
  <c r="J42" i="3"/>
  <c r="K42" i="3" s="1"/>
  <c r="H42" i="3"/>
  <c r="J41" i="3"/>
  <c r="H41" i="3"/>
  <c r="K40" i="3"/>
  <c r="J40" i="3"/>
  <c r="H40" i="3"/>
  <c r="J39" i="3"/>
  <c r="K39" i="3" s="1"/>
  <c r="H39" i="3"/>
  <c r="J38" i="3"/>
  <c r="H38" i="3"/>
  <c r="K36" i="3"/>
  <c r="J36" i="3"/>
  <c r="H36" i="3"/>
  <c r="K35" i="3"/>
  <c r="J35" i="3"/>
  <c r="H35" i="3"/>
  <c r="J34" i="3"/>
  <c r="H34" i="3"/>
  <c r="H37" i="3" s="1"/>
  <c r="J32" i="3"/>
  <c r="K32" i="3" s="1"/>
  <c r="H32" i="3"/>
  <c r="K31" i="3"/>
  <c r="J31" i="3"/>
  <c r="H31" i="3"/>
  <c r="J30" i="3"/>
  <c r="J33" i="3" s="1"/>
  <c r="H30" i="3"/>
  <c r="H33" i="3" s="1"/>
  <c r="J28" i="3"/>
  <c r="K28" i="3" s="1"/>
  <c r="H28" i="3"/>
  <c r="K27" i="3"/>
  <c r="J27" i="3"/>
  <c r="H27" i="3"/>
  <c r="J26" i="3"/>
  <c r="K26" i="3" s="1"/>
  <c r="H26" i="3"/>
  <c r="J25" i="3"/>
  <c r="H25" i="3"/>
  <c r="K24" i="3"/>
  <c r="J24" i="3"/>
  <c r="H24" i="3"/>
  <c r="J23" i="3"/>
  <c r="J29" i="3" s="1"/>
  <c r="H23" i="3"/>
  <c r="J21" i="3"/>
  <c r="H21" i="3"/>
  <c r="H22" i="3" s="1"/>
  <c r="J20" i="3"/>
  <c r="J22" i="3" s="1"/>
  <c r="H20" i="3"/>
  <c r="K20" i="3" s="1"/>
  <c r="J19" i="3"/>
  <c r="H19" i="3"/>
  <c r="J17" i="3"/>
  <c r="K17" i="3" s="1"/>
  <c r="H17" i="3"/>
  <c r="K16" i="3"/>
  <c r="J16" i="3"/>
  <c r="H16" i="3"/>
  <c r="J15" i="3"/>
  <c r="K15" i="3" s="1"/>
  <c r="H15" i="3"/>
  <c r="J14" i="3"/>
  <c r="K14" i="3" s="1"/>
  <c r="H14" i="3"/>
  <c r="K13" i="3"/>
  <c r="J13" i="3"/>
  <c r="H13" i="3"/>
  <c r="J12" i="3"/>
  <c r="K12" i="3" s="1"/>
  <c r="H12" i="3"/>
  <c r="J11" i="3"/>
  <c r="K11" i="3" s="1"/>
  <c r="H11" i="3"/>
  <c r="J10" i="3"/>
  <c r="K10" i="3" s="1"/>
  <c r="H10" i="3"/>
  <c r="J19" i="1"/>
  <c r="H19" i="1"/>
  <c r="H45" i="1"/>
  <c r="H20" i="1"/>
  <c r="H22" i="1" s="1"/>
  <c r="H11" i="1"/>
  <c r="H12" i="1"/>
  <c r="H13" i="1"/>
  <c r="H14" i="1"/>
  <c r="H15" i="1"/>
  <c r="H16" i="1"/>
  <c r="H17" i="1"/>
  <c r="H21" i="1"/>
  <c r="H23" i="1"/>
  <c r="H24" i="1"/>
  <c r="H25" i="1"/>
  <c r="H26" i="1"/>
  <c r="H27" i="1"/>
  <c r="H28" i="1"/>
  <c r="H30" i="1"/>
  <c r="H31" i="1"/>
  <c r="H32" i="1"/>
  <c r="H34" i="1"/>
  <c r="H35" i="1"/>
  <c r="H36" i="1"/>
  <c r="H38" i="1"/>
  <c r="H39" i="1"/>
  <c r="H40" i="1"/>
  <c r="H41" i="1"/>
  <c r="H42" i="1"/>
  <c r="H44" i="1"/>
  <c r="H46" i="1"/>
  <c r="J11" i="1"/>
  <c r="J12" i="1"/>
  <c r="J13" i="1"/>
  <c r="J14" i="1"/>
  <c r="J15" i="1"/>
  <c r="J16" i="1"/>
  <c r="J17" i="1"/>
  <c r="J20" i="1"/>
  <c r="J21" i="1"/>
  <c r="J22" i="1" s="1"/>
  <c r="J23" i="1"/>
  <c r="J24" i="1"/>
  <c r="J25" i="1"/>
  <c r="J26" i="1"/>
  <c r="J27" i="1"/>
  <c r="J28" i="1"/>
  <c r="J30" i="1"/>
  <c r="J31" i="1"/>
  <c r="J32" i="1"/>
  <c r="J34" i="1"/>
  <c r="J35" i="1"/>
  <c r="K35" i="1" s="1"/>
  <c r="J36" i="1"/>
  <c r="J38" i="1"/>
  <c r="J39" i="1"/>
  <c r="J40" i="1"/>
  <c r="J41" i="1"/>
  <c r="J42" i="1"/>
  <c r="J44" i="1"/>
  <c r="J45" i="1"/>
  <c r="J46" i="1"/>
  <c r="J10" i="1"/>
  <c r="K10" i="1" s="1"/>
  <c r="H10" i="1"/>
  <c r="K21" i="3" l="1"/>
  <c r="K23" i="3"/>
  <c r="H29" i="3"/>
  <c r="J37" i="3"/>
  <c r="K37" i="3" s="1"/>
  <c r="H43" i="3"/>
  <c r="H48" i="3" s="1"/>
  <c r="H47" i="3"/>
  <c r="K45" i="3"/>
  <c r="K29" i="3"/>
  <c r="K33" i="3"/>
  <c r="K25" i="3"/>
  <c r="J43" i="3"/>
  <c r="K41" i="3"/>
  <c r="H18" i="3"/>
  <c r="K22" i="3"/>
  <c r="K43" i="3"/>
  <c r="K47" i="3"/>
  <c r="J18" i="3"/>
  <c r="K30" i="3"/>
  <c r="K34" i="3"/>
  <c r="K38" i="3"/>
  <c r="K46" i="3"/>
  <c r="K22" i="1"/>
  <c r="H33" i="1"/>
  <c r="J47" i="1"/>
  <c r="H37" i="1"/>
  <c r="J43" i="1"/>
  <c r="J33" i="1"/>
  <c r="J29" i="1"/>
  <c r="H43" i="1"/>
  <c r="H29" i="1"/>
  <c r="K33" i="1"/>
  <c r="H47" i="1"/>
  <c r="K47" i="1" s="1"/>
  <c r="J37" i="1"/>
  <c r="K37" i="1" s="1"/>
  <c r="K40" i="1"/>
  <c r="K32" i="1"/>
  <c r="K26" i="1"/>
  <c r="K21" i="1"/>
  <c r="K20" i="1"/>
  <c r="K25" i="1"/>
  <c r="K11" i="1"/>
  <c r="K42" i="1"/>
  <c r="K38" i="1"/>
  <c r="K23" i="1"/>
  <c r="K16" i="1"/>
  <c r="H18" i="1"/>
  <c r="K46" i="1"/>
  <c r="K41" i="1"/>
  <c r="K36" i="1"/>
  <c r="K31" i="1"/>
  <c r="K17" i="1"/>
  <c r="K27" i="1"/>
  <c r="K45" i="1"/>
  <c r="K30" i="1"/>
  <c r="K12" i="1"/>
  <c r="K34" i="1"/>
  <c r="K28" i="1"/>
  <c r="J18" i="1"/>
  <c r="K18" i="1" s="1"/>
  <c r="K44" i="1"/>
  <c r="K39" i="1"/>
  <c r="K24" i="1"/>
  <c r="K15" i="1"/>
  <c r="K14" i="1"/>
  <c r="K13" i="1"/>
  <c r="K18" i="3" l="1"/>
  <c r="J48" i="3"/>
  <c r="K48" i="3" s="1"/>
  <c r="K43" i="1"/>
  <c r="K29" i="1"/>
  <c r="H48" i="1"/>
  <c r="E51" i="1" s="1"/>
  <c r="J48" i="1"/>
  <c r="K48" i="1" l="1"/>
  <c r="E50" i="1" s="1"/>
  <c r="E52" i="1"/>
</calcChain>
</file>

<file path=xl/sharedStrings.xml><?xml version="1.0" encoding="utf-8"?>
<sst xmlns="http://schemas.openxmlformats.org/spreadsheetml/2006/main" count="359" uniqueCount="129">
  <si>
    <t>Fonte</t>
  </si>
  <si>
    <t>Código</t>
  </si>
  <si>
    <t>Descrição</t>
  </si>
  <si>
    <t>Unidade</t>
  </si>
  <si>
    <t>Quantidade</t>
  </si>
  <si>
    <t>FUNDAÇÃO</t>
  </si>
  <si>
    <t/>
  </si>
  <si>
    <t>SINAPI</t>
  </si>
  <si>
    <t>98524</t>
  </si>
  <si>
    <t>93358</t>
  </si>
  <si>
    <t>102487</t>
  </si>
  <si>
    <t>101159</t>
  </si>
  <si>
    <t>96623</t>
  </si>
  <si>
    <t>SINAPI-i</t>
  </si>
  <si>
    <t>7155</t>
  </si>
  <si>
    <t>97086</t>
  </si>
  <si>
    <t>97096</t>
  </si>
  <si>
    <t xml:space="preserve">ALVENARIAS </t>
  </si>
  <si>
    <t>97063</t>
  </si>
  <si>
    <t>LAJES MACIÇAS</t>
  </si>
  <si>
    <t>103682</t>
  </si>
  <si>
    <t>92271</t>
  </si>
  <si>
    <t>SINAPI-I</t>
  </si>
  <si>
    <t>98557</t>
  </si>
  <si>
    <t>COMP</t>
  </si>
  <si>
    <t>001</t>
  </si>
  <si>
    <t>REVESTIMENTO</t>
  </si>
  <si>
    <t>87879</t>
  </si>
  <si>
    <t>87775</t>
  </si>
  <si>
    <t xml:space="preserve">PINTURA </t>
  </si>
  <si>
    <t>88415</t>
  </si>
  <si>
    <t>95626</t>
  </si>
  <si>
    <t xml:space="preserve">TRATAMENTO </t>
  </si>
  <si>
    <t>89508</t>
  </si>
  <si>
    <t>89514</t>
  </si>
  <si>
    <t>98058</t>
  </si>
  <si>
    <t>102687</t>
  </si>
  <si>
    <t>COBERTURA</t>
  </si>
  <si>
    <t>40741</t>
  </si>
  <si>
    <t>94232</t>
  </si>
  <si>
    <t>1.</t>
  </si>
  <si>
    <t>1.1.</t>
  </si>
  <si>
    <t>LIMPEZA MANUAL DE VEGETAÇÃO EM TERRENO COM ENXADA.AF_05/2018</t>
  </si>
  <si>
    <t>M2</t>
  </si>
  <si>
    <t>1.2.</t>
  </si>
  <si>
    <t>ESCAVAÇÃO MANUAL DE VALA COM PROFUNDIDADE MENOR OU IGUAL A 1,30 M. AF_02/2021</t>
  </si>
  <si>
    <t>M3</t>
  </si>
  <si>
    <t>1.3.</t>
  </si>
  <si>
    <t>CONCRETO CICLÓPICO FCK = 15MPA, 30% PEDRA DE MÃO EM VOLUME REAL, INCLUSIVE LANÇAMENTO. AF_05/2021</t>
  </si>
  <si>
    <t>1.4.</t>
  </si>
  <si>
    <t>ALVENARIA DE VEDAÇÃO DE BLOCOS CERÂMICOS MACIÇOS DE 5X10X20CM (ESPESSURA 10CM) E ARGAMASSA DE ASSENTAMENTO COM PREPARO EM BETONEIRA. AF_05/2020</t>
  </si>
  <si>
    <t>1.5.</t>
  </si>
  <si>
    <t>LASTRO COM MATERIAL GRANULAR, APLICADO EM BLOCOS DE COROAMENTO, ESPESSURA DE *10 CM*. AF_08/2017</t>
  </si>
  <si>
    <t>1.6.</t>
  </si>
  <si>
    <t xml:space="preserve">TELA DE ACO SOLDADA NERVURADA, CA-60, Q-138, (2,20 KG/M2), DIAMETRO DO FIO = 4,2 MM, LARGURA = 2,45 M, ESPACAMENTO DA MALHA = 10  X 10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</si>
  <si>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M2    </t>
  </si>
  <si>
    <t>1.7.</t>
  </si>
  <si>
    <t>FABRICAÇÃO, MONTAGEM E DESMONTAGEM DE FORMA PARA RADIER, PISO DE CONCRETO OU LAJE SOBRE SOLO, EM MADEIRA SERRADA, 4 UTILIZAÇÕES. AF_09/2021</t>
  </si>
  <si>
    <t>1.8.</t>
  </si>
  <si>
    <t>CONCRETAGEM DE RADIER, PISO DE CONCRETO OU LAJE SOBRE SOLO, FCK 30 MPA - LANÇAMENTO, ADENSAMENTO E ACABAMENTO. AF_09/2021</t>
  </si>
  <si>
    <t>2.</t>
  </si>
  <si>
    <t>2.1.</t>
  </si>
  <si>
    <t>2.2.</t>
  </si>
  <si>
    <t>MONTAGEM E DESMONTAGEM DE ANDAIME MODULAR FACHADEIRO, COM PISO METÁLICO, PARA EDIFICAÇÕES COM MÚLTIPLOS PAVIMENTOS (EXCLUSIVE ANDAIME E LIMPEZA). AF_11/2017</t>
  </si>
  <si>
    <t>3.</t>
  </si>
  <si>
    <t>3.1.</t>
  </si>
  <si>
    <t>CONCRETAGEM DE VIGAS E LAJES, FCK=25 MPA, PARA QUALQUER TIPO DE LAJE COM BALDES EM EDIFICAÇÃO TÉRREA - LANÇAMENTO, ADENSAMENTO E ACABAMENTO. AF_02/2022</t>
  </si>
  <si>
    <t>3.2.</t>
  </si>
  <si>
    <t>FABRICAÇÃO DE FÔRMA PARA LAJES, EM MADEIRA SERRADA, E=25 MM. AF_09/2020</t>
  </si>
  <si>
    <t>3.3.</t>
  </si>
  <si>
    <t>3.4.</t>
  </si>
  <si>
    <t>IMPERMEABILIZAÇÃO DE SUPERFÍCIE COM EMULSÃO ASFÁLTICA, 2 DEMÃOS AF_06/2018</t>
  </si>
  <si>
    <t>3.5.</t>
  </si>
  <si>
    <t>TAMPA DE CONCRETO PARA FECHAMENTO DAS GAVETAS 0,55 X 0,75 X 0,05</t>
  </si>
  <si>
    <t xml:space="preserve">UN </t>
  </si>
  <si>
    <t>4.</t>
  </si>
  <si>
    <t>4.1.</t>
  </si>
  <si>
    <t>CHAPISCO APLICADO EM ALVENARIAS E ESTRUTURAS DE CONCRETO INTERNAS, COM COLHER DE PEDREIRO.  ARGAMASSA TRAÇO 1:3 COM PREPARO EM BETONEIRA 400L. AF_06/2014</t>
  </si>
  <si>
    <t>4.2.</t>
  </si>
  <si>
    <t>EMBOÇO OU MASSA ÚNICA EM ARGAMASSA TRAÇO 1:2:8, PREPARO MECÂNICO COM BETONEIRA 400 L, APLICADA MANUALMENTE EM PANOS DE FACHADA COM PRESENÇA DE VÃOS, ESPESSURA DE 25 MM. AF_06/2014</t>
  </si>
  <si>
    <t>5.</t>
  </si>
  <si>
    <t>5.1.</t>
  </si>
  <si>
    <t>APLICAÇÃO MANUAL DE FUNDO SELADOR ACRÍLICO EM PAREDES EXTERNAS DE CASAS. AF_06/2014</t>
  </si>
  <si>
    <t>5.2.</t>
  </si>
  <si>
    <t>APLICAÇÃO MANUAL DE TINTA LÁTEX ACRÍLICA EM PAREDE EXTERNAS DE CASAS, DUAS DEMÃOS. AF_11/2016</t>
  </si>
  <si>
    <t>6.</t>
  </si>
  <si>
    <t>6.1.</t>
  </si>
  <si>
    <t>TUBO PVC, SÉRIE R, ÁGUA PLUVIAL, DN 40 MM, FORNECIDO E INSTALADO EM RAMAL DE ENCAMINHAMENTO. AF_12/2014</t>
  </si>
  <si>
    <t>M</t>
  </si>
  <si>
    <t>6.2.</t>
  </si>
  <si>
    <t>JOELHO 90 GRAUS, PVC, SERIE R, ÁGUA PLUVIAL, DN 40 MM, JUNTA SOLDÁVEL, FORNECIDO E INSTALADO EM RAMAL DE ENCAMINHAMENTO. AF_12/2014</t>
  </si>
  <si>
    <t>UN</t>
  </si>
  <si>
    <t>6.3.</t>
  </si>
  <si>
    <t>FILTRO ANAERÓBIO CIRCULAR, EM CONCRETO PRÉ-MOLDADO, DIÂMETRO INTERNO = 1,10 M, ALTURA INTERNA = 1,50 M, VOLUME ÚTIL: 1140,4 L (PARA 5 CONTRIBUINTES). AF_12/2020</t>
  </si>
  <si>
    <t>6.4.</t>
  </si>
  <si>
    <t>DRENO PROFUNDO (SEÇÃO 0,50 X 1,50 M), COM TUBO DE CONCRETO SIMPLES POROSO, DN 200 MM, ENCHIMENTO COM BRITA, ENVOLVIDO COM MANTA GEOTÊXTIL. AF_07/2021</t>
  </si>
  <si>
    <t>7.</t>
  </si>
  <si>
    <t>7.1.</t>
  </si>
  <si>
    <t xml:space="preserve">TELHA DE CONCRETO TIPO CLASSICA, COR CINZA, COMPRIMENTO DE *42* CM,  RENDIMENTO DE *10* TELHAS/M2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</si>
  <si>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UN    </t>
  </si>
  <si>
    <t>7.2.</t>
  </si>
  <si>
    <t>AMARRAÇÃO DE TELHAS CERÂMICAS OU DE CONCRETO. AF_07/2019</t>
  </si>
  <si>
    <t>PLANILHA ORÇAMENTÁRIA</t>
  </si>
  <si>
    <t>PROPRIETARIO: PREFEITURA MUNICIPAL DE QUATRO IRMÃOS</t>
  </si>
  <si>
    <t>OBRA: GAVETAS FUNERARIAS</t>
  </si>
  <si>
    <t>LOCAL: CEMITÉRIO MUNICIPAL DE QUATRO IRMÃOS RS</t>
  </si>
  <si>
    <t>Unitário Material</t>
  </si>
  <si>
    <t>Total Material</t>
  </si>
  <si>
    <t>Unitário Mão de obra</t>
  </si>
  <si>
    <t>Total Mão de Obra</t>
  </si>
  <si>
    <t>Total Geral</t>
  </si>
  <si>
    <t xml:space="preserve">SUB TOTAL </t>
  </si>
  <si>
    <t>TOTAL GERAL</t>
  </si>
  <si>
    <t>BDI = 24,87%</t>
  </si>
  <si>
    <t xml:space="preserve">Itens </t>
  </si>
  <si>
    <t xml:space="preserve">O presente orçamento importa em R$ </t>
  </si>
  <si>
    <t>Sendo material</t>
  </si>
  <si>
    <t>E mão de obra</t>
  </si>
  <si>
    <t>(Cento e trinta e nove mil e seiscentos e sessenta e nove reais e quarenta e um centavos).</t>
  </si>
  <si>
    <t>(Oitenta e oito mil e setecentos e quarenta e dois reais e oitenta e sete centavos).</t>
  </si>
  <si>
    <t>(Cinquenta mil e novecentos e vinte e seis reais e cinquenta e quatro centavos).</t>
  </si>
  <si>
    <t>Quatro Irmãos, agosto de 2022.</t>
  </si>
  <si>
    <t>Prefeito: ___________________________</t>
  </si>
  <si>
    <t>Resp. Técnico: _______________________________</t>
  </si>
  <si>
    <t>PLANILHA PROPOSTA</t>
  </si>
  <si>
    <t xml:space="preserve">A presente proposta importa em </t>
  </si>
  <si>
    <t>R$ _____________________________________________________________________________________</t>
  </si>
  <si>
    <t>DATA: _______________________________________________________</t>
  </si>
  <si>
    <t>PROPONENTE: 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</si>
</sst>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43" fontId="0" fillId="0" borderId="0" xfId="1" applyFont="1"/>
    <xf numFmtId="0" fontId="2" fillId="0" borderId="0" xfId="0" applyFont="1"/>
    <xf numFmtId="0" fontId="2" fillId="2" borderId="0" xfId="0" applyFont="1" applyFill="1"/>
    <xf numFmtId="0" fontId="0" fillId="0" borderId="1" xfId="0" applyBorder="1"/>
    <xf numFmtId="43" fontId="0" fillId="0" borderId="1" xfId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3" fontId="2" fillId="0" borderId="1" xfId="1" applyFont="1" applyBorder="1"/>
    <xf numFmtId="0" fontId="0" fillId="0" borderId="1" xfId="0" applyBorder="1" applyAlignment="1">
      <alignment wrapText="1"/>
    </xf>
    <xf numFmtId="0" fontId="3" fillId="0" borderId="0" xfId="0" applyFont="1" applyAlignment="1">
      <alignment horizontal="center"/>
    </xf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14"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theme="0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theme="0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theme="0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theme="0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</font>
      <fill>
        <patternFill patternType="none">
          <bgColor indexed="65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  <condense val="0"/>
        <extend val="0"/>
        <u/>
        <color auto="1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lor indexed="47"/>
        <name val="Cambria"/>
        <scheme val="none"/>
      </font>
      <fill>
        <patternFill>
          <bgColor indexed="47"/>
        </patternFill>
      </fill>
    </dxf>
    <dxf>
      <font>
        <b val="0"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ill>
        <patternFill>
          <bgColor theme="0"/>
        </patternFill>
      </fill>
    </dxf>
    <dxf>
      <font>
        <b/>
        <i val="0"/>
        <color indexed="47"/>
        <name val="Cambria"/>
        <scheme val="none"/>
      </font>
      <fill>
        <patternFill>
          <bgColor indexed="47"/>
        </patternFill>
      </fill>
    </dxf>
    <dxf>
      <font>
        <b/>
        <i val="0"/>
        <condense val="0"/>
        <extend val="0"/>
        <color indexed="55"/>
        <name val="Cambria"/>
        <scheme val="none"/>
      </font>
      <fill>
        <patternFill>
          <bgColor indexed="55"/>
        </patternFill>
      </fill>
      <border>
        <top style="thin">
          <color indexed="64"/>
        </top>
      </border>
    </dxf>
    <dxf>
      <font>
        <condense val="0"/>
        <extend val="0"/>
        <color indexed="47"/>
      </font>
      <fill>
        <patternFill>
          <bgColor indexed="47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  <fill>
        <patternFill>
          <bgColor indexed="55"/>
        </patternFill>
      </fill>
      <border>
        <top style="thin">
          <color indexed="64"/>
        </top>
      </border>
    </dxf>
    <dxf>
      <font>
        <b/>
        <i val="0"/>
      </font>
      <fill>
        <patternFill>
          <bgColor rgb="FFC0C0C0"/>
        </patternFill>
      </fill>
    </dxf>
    <dxf>
      <font>
        <b/>
        <i val="0"/>
      </font>
      <fill>
        <patternFill>
          <bgColor rgb="FF969696"/>
        </patternFill>
      </fill>
    </dxf>
    <dxf>
      <font>
        <color theme="1"/>
      </font>
    </dxf>
    <dxf>
      <font>
        <b/>
        <i val="0"/>
      </font>
      <fill>
        <patternFill>
          <bgColor rgb="FFC0C0C0"/>
        </patternFill>
      </fill>
    </dxf>
    <dxf>
      <font>
        <b/>
        <i val="0"/>
      </font>
      <fill>
        <patternFill>
          <bgColor rgb="FF96969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27476008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definedNames>
      <definedName name="linhaSINAPIxls" refersTo="='PO'!$X1"/>
    </definedNames>
    <sheetDataSet>
      <sheetData sheetId="0">
        <row r="37">
          <cell r="T37" t="str">
            <v>BDI 1</v>
          </cell>
          <cell r="U37" t="str">
            <v>BDI 2</v>
          </cell>
          <cell r="V37" t="str">
            <v>BDI 3</v>
          </cell>
          <cell r="W37" t="str">
            <v>BDI 4</v>
          </cell>
          <cell r="X37" t="str">
            <v>BDI 5</v>
          </cell>
        </row>
        <row r="38">
          <cell r="A38">
            <v>44682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Normal="100" workbookViewId="0">
      <selection activeCell="I57" sqref="I57"/>
    </sheetView>
  </sheetViews>
  <sheetFormatPr defaultRowHeight="15" x14ac:dyDescent="0.25"/>
  <cols>
    <col min="2" max="2" width="0" hidden="1" customWidth="1"/>
    <col min="3" max="3" width="35.42578125" hidden="1" customWidth="1"/>
    <col min="4" max="4" width="54.85546875" customWidth="1"/>
    <col min="5" max="5" width="11.5703125" bestFit="1" customWidth="1"/>
    <col min="6" max="6" width="9.140625" style="2"/>
    <col min="7" max="7" width="16.140625" style="2" bestFit="1" customWidth="1"/>
    <col min="8" max="8" width="13.42578125" style="2" bestFit="1" customWidth="1"/>
    <col min="9" max="9" width="19.85546875" style="2" bestFit="1" customWidth="1"/>
    <col min="10" max="10" width="17.42578125" style="2" bestFit="1" customWidth="1"/>
    <col min="11" max="11" width="11.5703125" style="2" bestFit="1" customWidth="1"/>
    <col min="12" max="12" width="10.5703125" style="1" customWidth="1"/>
  </cols>
  <sheetData>
    <row r="1" spans="1:12" ht="18.75" x14ac:dyDescent="0.3">
      <c r="A1" s="11" t="s">
        <v>124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2" x14ac:dyDescent="0.25">
      <c r="A3" s="3" t="s">
        <v>103</v>
      </c>
    </row>
    <row r="4" spans="1:12" x14ac:dyDescent="0.25">
      <c r="A4" s="3" t="s">
        <v>104</v>
      </c>
    </row>
    <row r="5" spans="1:12" x14ac:dyDescent="0.25">
      <c r="A5" s="3" t="s">
        <v>105</v>
      </c>
    </row>
    <row r="6" spans="1:12" x14ac:dyDescent="0.25">
      <c r="A6" s="3" t="s">
        <v>113</v>
      </c>
    </row>
    <row r="8" spans="1:12" ht="45" x14ac:dyDescent="0.25">
      <c r="A8" s="13" t="s">
        <v>114</v>
      </c>
      <c r="B8" s="13" t="s">
        <v>0</v>
      </c>
      <c r="C8" s="13" t="s">
        <v>1</v>
      </c>
      <c r="D8" s="13" t="s">
        <v>2</v>
      </c>
      <c r="E8" s="13" t="s">
        <v>3</v>
      </c>
      <c r="F8" s="14" t="s">
        <v>4</v>
      </c>
      <c r="G8" s="14" t="s">
        <v>106</v>
      </c>
      <c r="H8" s="14" t="s">
        <v>107</v>
      </c>
      <c r="I8" s="14" t="s">
        <v>108</v>
      </c>
      <c r="J8" s="14" t="s">
        <v>109</v>
      </c>
      <c r="K8" s="14" t="s">
        <v>110</v>
      </c>
    </row>
    <row r="9" spans="1:12" s="3" customFormat="1" x14ac:dyDescent="0.25">
      <c r="A9" s="7" t="s">
        <v>40</v>
      </c>
      <c r="B9" s="7"/>
      <c r="C9" s="7"/>
      <c r="D9" s="8" t="s">
        <v>5</v>
      </c>
      <c r="E9" s="7" t="s">
        <v>6</v>
      </c>
      <c r="F9" s="9"/>
      <c r="G9" s="9"/>
      <c r="H9" s="9"/>
      <c r="I9" s="9"/>
      <c r="J9" s="9"/>
      <c r="K9" s="9"/>
      <c r="L9" s="4"/>
    </row>
    <row r="10" spans="1:12" ht="30" x14ac:dyDescent="0.25">
      <c r="A10" s="5" t="s">
        <v>41</v>
      </c>
      <c r="B10" s="5" t="s">
        <v>7</v>
      </c>
      <c r="C10" s="5" t="s">
        <v>8</v>
      </c>
      <c r="D10" s="10" t="s">
        <v>42</v>
      </c>
      <c r="E10" s="5" t="s">
        <v>43</v>
      </c>
      <c r="F10" s="6">
        <v>38.76</v>
      </c>
      <c r="G10" s="6"/>
      <c r="H10" s="6">
        <f>F10*G10</f>
        <v>0</v>
      </c>
      <c r="I10" s="6"/>
      <c r="J10" s="6">
        <f>F10*I10</f>
        <v>0</v>
      </c>
      <c r="K10" s="6">
        <f>J10+H10</f>
        <v>0</v>
      </c>
    </row>
    <row r="11" spans="1:12" ht="30" x14ac:dyDescent="0.25">
      <c r="A11" s="5" t="s">
        <v>44</v>
      </c>
      <c r="B11" s="5" t="s">
        <v>7</v>
      </c>
      <c r="C11" s="5" t="s">
        <v>9</v>
      </c>
      <c r="D11" s="10" t="s">
        <v>45</v>
      </c>
      <c r="E11" s="5" t="s">
        <v>46</v>
      </c>
      <c r="F11" s="6">
        <v>20.9</v>
      </c>
      <c r="G11" s="6"/>
      <c r="H11" s="6">
        <f t="shared" ref="H11:H46" si="0">F11*G11</f>
        <v>0</v>
      </c>
      <c r="I11" s="6"/>
      <c r="J11" s="6">
        <f t="shared" ref="J11:J46" si="1">F11*I11</f>
        <v>0</v>
      </c>
      <c r="K11" s="6">
        <f t="shared" ref="K11:K47" si="2">J11+H11</f>
        <v>0</v>
      </c>
    </row>
    <row r="12" spans="1:12" ht="30" x14ac:dyDescent="0.25">
      <c r="A12" s="5" t="s">
        <v>47</v>
      </c>
      <c r="B12" s="5" t="s">
        <v>7</v>
      </c>
      <c r="C12" s="5" t="s">
        <v>10</v>
      </c>
      <c r="D12" s="10" t="s">
        <v>48</v>
      </c>
      <c r="E12" s="5" t="s">
        <v>46</v>
      </c>
      <c r="F12" s="6">
        <v>4.83</v>
      </c>
      <c r="G12" s="6"/>
      <c r="H12" s="6">
        <f t="shared" si="0"/>
        <v>0</v>
      </c>
      <c r="I12" s="6"/>
      <c r="J12" s="6">
        <f t="shared" si="1"/>
        <v>0</v>
      </c>
      <c r="K12" s="6">
        <f t="shared" si="2"/>
        <v>0</v>
      </c>
    </row>
    <row r="13" spans="1:12" ht="60" x14ac:dyDescent="0.25">
      <c r="A13" s="5" t="s">
        <v>49</v>
      </c>
      <c r="B13" s="5" t="s">
        <v>7</v>
      </c>
      <c r="C13" s="5" t="s">
        <v>11</v>
      </c>
      <c r="D13" s="10" t="s">
        <v>50</v>
      </c>
      <c r="E13" s="5" t="s">
        <v>43</v>
      </c>
      <c r="F13" s="6">
        <v>40.200000000000003</v>
      </c>
      <c r="G13" s="6"/>
      <c r="H13" s="6">
        <f t="shared" si="0"/>
        <v>0</v>
      </c>
      <c r="I13" s="6"/>
      <c r="J13" s="6">
        <f t="shared" si="1"/>
        <v>0</v>
      </c>
      <c r="K13" s="6">
        <f t="shared" si="2"/>
        <v>0</v>
      </c>
    </row>
    <row r="14" spans="1:12" ht="30" x14ac:dyDescent="0.25">
      <c r="A14" s="5" t="s">
        <v>51</v>
      </c>
      <c r="B14" s="5" t="s">
        <v>7</v>
      </c>
      <c r="C14" s="5" t="s">
        <v>12</v>
      </c>
      <c r="D14" s="10" t="s">
        <v>52</v>
      </c>
      <c r="E14" s="5" t="s">
        <v>46</v>
      </c>
      <c r="F14" s="6">
        <v>4.4800000000000004</v>
      </c>
      <c r="G14" s="6"/>
      <c r="H14" s="6">
        <f t="shared" si="0"/>
        <v>0</v>
      </c>
      <c r="I14" s="6"/>
      <c r="J14" s="6">
        <f t="shared" si="1"/>
        <v>0</v>
      </c>
      <c r="K14" s="6">
        <f t="shared" si="2"/>
        <v>0</v>
      </c>
    </row>
    <row r="15" spans="1:12" ht="45" x14ac:dyDescent="0.25">
      <c r="A15" s="5" t="s">
        <v>53</v>
      </c>
      <c r="B15" s="5" t="s">
        <v>13</v>
      </c>
      <c r="C15" s="5" t="s">
        <v>14</v>
      </c>
      <c r="D15" s="10" t="s">
        <v>54</v>
      </c>
      <c r="E15" s="5" t="s">
        <v>55</v>
      </c>
      <c r="F15" s="6">
        <v>61.48</v>
      </c>
      <c r="G15" s="6"/>
      <c r="H15" s="6">
        <f t="shared" si="0"/>
        <v>0</v>
      </c>
      <c r="I15" s="6"/>
      <c r="J15" s="6">
        <f t="shared" si="1"/>
        <v>0</v>
      </c>
      <c r="K15" s="6">
        <f t="shared" si="2"/>
        <v>0</v>
      </c>
    </row>
    <row r="16" spans="1:12" ht="45" x14ac:dyDescent="0.25">
      <c r="A16" s="5" t="s">
        <v>56</v>
      </c>
      <c r="B16" s="5" t="s">
        <v>7</v>
      </c>
      <c r="C16" s="5" t="s">
        <v>15</v>
      </c>
      <c r="D16" s="10" t="s">
        <v>57</v>
      </c>
      <c r="E16" s="5" t="s">
        <v>43</v>
      </c>
      <c r="F16" s="6">
        <v>8.61</v>
      </c>
      <c r="G16" s="6"/>
      <c r="H16" s="6">
        <f t="shared" si="0"/>
        <v>0</v>
      </c>
      <c r="I16" s="6"/>
      <c r="J16" s="6">
        <f t="shared" si="1"/>
        <v>0</v>
      </c>
      <c r="K16" s="6">
        <f t="shared" si="2"/>
        <v>0</v>
      </c>
    </row>
    <row r="17" spans="1:12" ht="45" x14ac:dyDescent="0.25">
      <c r="A17" s="5" t="s">
        <v>58</v>
      </c>
      <c r="B17" s="5" t="s">
        <v>7</v>
      </c>
      <c r="C17" s="5" t="s">
        <v>16</v>
      </c>
      <c r="D17" s="10" t="s">
        <v>59</v>
      </c>
      <c r="E17" s="5" t="s">
        <v>46</v>
      </c>
      <c r="F17" s="6">
        <v>11.17</v>
      </c>
      <c r="G17" s="6"/>
      <c r="H17" s="6">
        <f t="shared" si="0"/>
        <v>0</v>
      </c>
      <c r="I17" s="6"/>
      <c r="J17" s="6">
        <f t="shared" si="1"/>
        <v>0</v>
      </c>
      <c r="K17" s="6">
        <f t="shared" si="2"/>
        <v>0</v>
      </c>
    </row>
    <row r="18" spans="1:12" s="3" customFormat="1" x14ac:dyDescent="0.25">
      <c r="A18" s="7"/>
      <c r="B18" s="7"/>
      <c r="C18" s="7"/>
      <c r="D18" s="8" t="s">
        <v>111</v>
      </c>
      <c r="E18" s="7"/>
      <c r="F18" s="9"/>
      <c r="G18" s="9"/>
      <c r="H18" s="9">
        <f>SUM(H10:H17)</f>
        <v>0</v>
      </c>
      <c r="I18" s="9"/>
      <c r="J18" s="9">
        <f>SUM(J10:J17)</f>
        <v>0</v>
      </c>
      <c r="K18" s="9">
        <f t="shared" si="2"/>
        <v>0</v>
      </c>
      <c r="L18" s="4"/>
    </row>
    <row r="19" spans="1:12" s="3" customFormat="1" x14ac:dyDescent="0.25">
      <c r="A19" s="7" t="s">
        <v>60</v>
      </c>
      <c r="B19" s="7"/>
      <c r="C19" s="7"/>
      <c r="D19" s="8" t="s">
        <v>17</v>
      </c>
      <c r="E19" s="7" t="s">
        <v>6</v>
      </c>
      <c r="F19" s="9"/>
      <c r="G19" s="9"/>
      <c r="H19" s="6">
        <f t="shared" si="0"/>
        <v>0</v>
      </c>
      <c r="I19" s="9"/>
      <c r="J19" s="6">
        <f t="shared" si="1"/>
        <v>0</v>
      </c>
      <c r="K19" s="9"/>
      <c r="L19" s="4"/>
    </row>
    <row r="20" spans="1:12" ht="60" x14ac:dyDescent="0.25">
      <c r="A20" s="5" t="s">
        <v>61</v>
      </c>
      <c r="B20" s="5" t="s">
        <v>7</v>
      </c>
      <c r="C20" s="5" t="s">
        <v>11</v>
      </c>
      <c r="D20" s="10" t="s">
        <v>50</v>
      </c>
      <c r="E20" s="5" t="s">
        <v>43</v>
      </c>
      <c r="F20" s="6">
        <v>162.78</v>
      </c>
      <c r="G20" s="6"/>
      <c r="H20" s="6">
        <f t="shared" si="0"/>
        <v>0</v>
      </c>
      <c r="I20" s="6"/>
      <c r="J20" s="6">
        <f t="shared" si="1"/>
        <v>0</v>
      </c>
      <c r="K20" s="6">
        <f t="shared" si="2"/>
        <v>0</v>
      </c>
    </row>
    <row r="21" spans="1:12" ht="60" x14ac:dyDescent="0.25">
      <c r="A21" s="5" t="s">
        <v>62</v>
      </c>
      <c r="B21" s="5" t="s">
        <v>7</v>
      </c>
      <c r="C21" s="5" t="s">
        <v>18</v>
      </c>
      <c r="D21" s="10" t="s">
        <v>63</v>
      </c>
      <c r="E21" s="5" t="s">
        <v>43</v>
      </c>
      <c r="F21" s="6">
        <v>35.78</v>
      </c>
      <c r="G21" s="6"/>
      <c r="H21" s="6">
        <f t="shared" si="0"/>
        <v>0</v>
      </c>
      <c r="I21" s="6"/>
      <c r="J21" s="6">
        <f t="shared" si="1"/>
        <v>0</v>
      </c>
      <c r="K21" s="6">
        <f t="shared" si="2"/>
        <v>0</v>
      </c>
    </row>
    <row r="22" spans="1:12" s="3" customFormat="1" x14ac:dyDescent="0.25">
      <c r="A22" s="7"/>
      <c r="B22" s="7"/>
      <c r="C22" s="7"/>
      <c r="D22" s="8" t="s">
        <v>111</v>
      </c>
      <c r="E22" s="7"/>
      <c r="F22" s="9"/>
      <c r="G22" s="9"/>
      <c r="H22" s="9">
        <f>SUM(H20:H21)</f>
        <v>0</v>
      </c>
      <c r="I22" s="9"/>
      <c r="J22" s="9">
        <f>SUM(J20:J21)</f>
        <v>0</v>
      </c>
      <c r="K22" s="9">
        <f t="shared" si="2"/>
        <v>0</v>
      </c>
      <c r="L22" s="4"/>
    </row>
    <row r="23" spans="1:12" x14ac:dyDescent="0.25">
      <c r="A23" s="5" t="s">
        <v>64</v>
      </c>
      <c r="B23" s="5"/>
      <c r="C23" s="5"/>
      <c r="D23" s="8" t="s">
        <v>19</v>
      </c>
      <c r="E23" s="5" t="s">
        <v>6</v>
      </c>
      <c r="F23" s="6">
        <v>0</v>
      </c>
      <c r="G23" s="6"/>
      <c r="H23" s="6">
        <f t="shared" si="0"/>
        <v>0</v>
      </c>
      <c r="I23" s="6"/>
      <c r="J23" s="6">
        <f t="shared" si="1"/>
        <v>0</v>
      </c>
      <c r="K23" s="6">
        <f t="shared" si="2"/>
        <v>0</v>
      </c>
    </row>
    <row r="24" spans="1:12" ht="60" x14ac:dyDescent="0.25">
      <c r="A24" s="5" t="s">
        <v>65</v>
      </c>
      <c r="B24" s="5" t="s">
        <v>7</v>
      </c>
      <c r="C24" s="5" t="s">
        <v>20</v>
      </c>
      <c r="D24" s="10" t="s">
        <v>66</v>
      </c>
      <c r="E24" s="5" t="s">
        <v>46</v>
      </c>
      <c r="F24" s="6">
        <v>15.504</v>
      </c>
      <c r="G24" s="6"/>
      <c r="H24" s="6">
        <f t="shared" si="0"/>
        <v>0</v>
      </c>
      <c r="I24" s="6"/>
      <c r="J24" s="6">
        <f t="shared" si="1"/>
        <v>0</v>
      </c>
      <c r="K24" s="6">
        <f t="shared" si="2"/>
        <v>0</v>
      </c>
    </row>
    <row r="25" spans="1:12" ht="30" x14ac:dyDescent="0.25">
      <c r="A25" s="5" t="s">
        <v>67</v>
      </c>
      <c r="B25" s="5" t="s">
        <v>7</v>
      </c>
      <c r="C25" s="5" t="s">
        <v>21</v>
      </c>
      <c r="D25" s="10" t="s">
        <v>68</v>
      </c>
      <c r="E25" s="5" t="s">
        <v>43</v>
      </c>
      <c r="F25" s="6">
        <v>171.12</v>
      </c>
      <c r="G25" s="6"/>
      <c r="H25" s="6">
        <f t="shared" si="0"/>
        <v>0</v>
      </c>
      <c r="I25" s="6"/>
      <c r="J25" s="6">
        <f t="shared" si="1"/>
        <v>0</v>
      </c>
      <c r="K25" s="6">
        <f t="shared" si="2"/>
        <v>0</v>
      </c>
    </row>
    <row r="26" spans="1:12" ht="45" x14ac:dyDescent="0.25">
      <c r="A26" s="5" t="s">
        <v>69</v>
      </c>
      <c r="B26" s="5" t="s">
        <v>22</v>
      </c>
      <c r="C26" s="5" t="s">
        <v>14</v>
      </c>
      <c r="D26" s="10" t="s">
        <v>54</v>
      </c>
      <c r="E26" s="5" t="s">
        <v>55</v>
      </c>
      <c r="F26" s="6">
        <v>170.56</v>
      </c>
      <c r="G26" s="6"/>
      <c r="H26" s="6">
        <f t="shared" si="0"/>
        <v>0</v>
      </c>
      <c r="I26" s="6"/>
      <c r="J26" s="6">
        <f t="shared" si="1"/>
        <v>0</v>
      </c>
      <c r="K26" s="6">
        <f t="shared" si="2"/>
        <v>0</v>
      </c>
    </row>
    <row r="27" spans="1:12" ht="30" x14ac:dyDescent="0.25">
      <c r="A27" s="5" t="s">
        <v>70</v>
      </c>
      <c r="B27" s="5" t="s">
        <v>7</v>
      </c>
      <c r="C27" s="5" t="s">
        <v>23</v>
      </c>
      <c r="D27" s="10" t="s">
        <v>71</v>
      </c>
      <c r="E27" s="5" t="s">
        <v>43</v>
      </c>
      <c r="F27" s="6">
        <v>155.04</v>
      </c>
      <c r="G27" s="6"/>
      <c r="H27" s="6">
        <f t="shared" si="0"/>
        <v>0</v>
      </c>
      <c r="I27" s="6"/>
      <c r="J27" s="6">
        <f t="shared" si="1"/>
        <v>0</v>
      </c>
      <c r="K27" s="6">
        <f t="shared" si="2"/>
        <v>0</v>
      </c>
    </row>
    <row r="28" spans="1:12" ht="30" x14ac:dyDescent="0.25">
      <c r="A28" s="5" t="s">
        <v>72</v>
      </c>
      <c r="B28" s="5" t="s">
        <v>24</v>
      </c>
      <c r="C28" s="5" t="s">
        <v>25</v>
      </c>
      <c r="D28" s="10" t="s">
        <v>73</v>
      </c>
      <c r="E28" s="5" t="s">
        <v>74</v>
      </c>
      <c r="F28" s="6">
        <v>67</v>
      </c>
      <c r="G28" s="6"/>
      <c r="H28" s="6">
        <f t="shared" si="0"/>
        <v>0</v>
      </c>
      <c r="I28" s="6"/>
      <c r="J28" s="6">
        <f t="shared" si="1"/>
        <v>0</v>
      </c>
      <c r="K28" s="6">
        <f t="shared" si="2"/>
        <v>0</v>
      </c>
    </row>
    <row r="29" spans="1:12" s="3" customFormat="1" x14ac:dyDescent="0.25">
      <c r="A29" s="7"/>
      <c r="B29" s="7"/>
      <c r="C29" s="7"/>
      <c r="D29" s="8" t="s">
        <v>111</v>
      </c>
      <c r="E29" s="7"/>
      <c r="F29" s="9"/>
      <c r="G29" s="9"/>
      <c r="H29" s="9">
        <f>SUM(H23:H28)</f>
        <v>0</v>
      </c>
      <c r="I29" s="9"/>
      <c r="J29" s="9">
        <f>SUM(J23:J28)</f>
        <v>0</v>
      </c>
      <c r="K29" s="9">
        <f t="shared" si="2"/>
        <v>0</v>
      </c>
      <c r="L29" s="4"/>
    </row>
    <row r="30" spans="1:12" x14ac:dyDescent="0.25">
      <c r="A30" s="5" t="s">
        <v>75</v>
      </c>
      <c r="B30" s="5" t="s">
        <v>7</v>
      </c>
      <c r="C30" s="5"/>
      <c r="D30" s="8" t="s">
        <v>26</v>
      </c>
      <c r="E30" s="5" t="s">
        <v>6</v>
      </c>
      <c r="F30" s="6">
        <v>0</v>
      </c>
      <c r="G30" s="6"/>
      <c r="H30" s="6">
        <f t="shared" si="0"/>
        <v>0</v>
      </c>
      <c r="I30" s="6"/>
      <c r="J30" s="6">
        <f t="shared" si="1"/>
        <v>0</v>
      </c>
      <c r="K30" s="6">
        <f t="shared" si="2"/>
        <v>0</v>
      </c>
    </row>
    <row r="31" spans="1:12" ht="60" x14ac:dyDescent="0.25">
      <c r="A31" s="5" t="s">
        <v>76</v>
      </c>
      <c r="B31" s="5" t="s">
        <v>7</v>
      </c>
      <c r="C31" s="5" t="s">
        <v>27</v>
      </c>
      <c r="D31" s="10" t="s">
        <v>77</v>
      </c>
      <c r="E31" s="5" t="s">
        <v>43</v>
      </c>
      <c r="F31" s="6">
        <v>320.88</v>
      </c>
      <c r="G31" s="6"/>
      <c r="H31" s="6">
        <f t="shared" si="0"/>
        <v>0</v>
      </c>
      <c r="I31" s="6"/>
      <c r="J31" s="6">
        <f t="shared" si="1"/>
        <v>0</v>
      </c>
      <c r="K31" s="6">
        <f t="shared" si="2"/>
        <v>0</v>
      </c>
    </row>
    <row r="32" spans="1:12" ht="60" x14ac:dyDescent="0.25">
      <c r="A32" s="5" t="s">
        <v>78</v>
      </c>
      <c r="B32" s="5" t="s">
        <v>7</v>
      </c>
      <c r="C32" s="5" t="s">
        <v>28</v>
      </c>
      <c r="D32" s="10" t="s">
        <v>79</v>
      </c>
      <c r="E32" s="5" t="s">
        <v>43</v>
      </c>
      <c r="F32" s="6">
        <v>320.88</v>
      </c>
      <c r="G32" s="6"/>
      <c r="H32" s="6">
        <f t="shared" si="0"/>
        <v>0</v>
      </c>
      <c r="I32" s="6"/>
      <c r="J32" s="6">
        <f t="shared" si="1"/>
        <v>0</v>
      </c>
      <c r="K32" s="6">
        <f t="shared" si="2"/>
        <v>0</v>
      </c>
    </row>
    <row r="33" spans="1:12" s="3" customFormat="1" x14ac:dyDescent="0.25">
      <c r="A33" s="7"/>
      <c r="B33" s="7"/>
      <c r="C33" s="7"/>
      <c r="D33" s="8" t="s">
        <v>111</v>
      </c>
      <c r="E33" s="7"/>
      <c r="F33" s="9"/>
      <c r="G33" s="9"/>
      <c r="H33" s="9">
        <f>SUM(H30:H32)</f>
        <v>0</v>
      </c>
      <c r="I33" s="9"/>
      <c r="J33" s="9">
        <f>SUM(J30:J32)</f>
        <v>0</v>
      </c>
      <c r="K33" s="9">
        <f t="shared" si="2"/>
        <v>0</v>
      </c>
      <c r="L33" s="4"/>
    </row>
    <row r="34" spans="1:12" s="3" customFormat="1" x14ac:dyDescent="0.25">
      <c r="A34" s="7" t="s">
        <v>80</v>
      </c>
      <c r="B34" s="7"/>
      <c r="C34" s="7"/>
      <c r="D34" s="8" t="s">
        <v>29</v>
      </c>
      <c r="E34" s="7" t="s">
        <v>6</v>
      </c>
      <c r="F34" s="9"/>
      <c r="G34" s="9"/>
      <c r="H34" s="9">
        <f t="shared" si="0"/>
        <v>0</v>
      </c>
      <c r="I34" s="9"/>
      <c r="J34" s="9">
        <f t="shared" si="1"/>
        <v>0</v>
      </c>
      <c r="K34" s="9">
        <f t="shared" si="2"/>
        <v>0</v>
      </c>
      <c r="L34" s="4"/>
    </row>
    <row r="35" spans="1:12" ht="30" x14ac:dyDescent="0.25">
      <c r="A35" s="5" t="s">
        <v>81</v>
      </c>
      <c r="B35" s="5" t="s">
        <v>7</v>
      </c>
      <c r="C35" s="5" t="s">
        <v>30</v>
      </c>
      <c r="D35" s="10" t="s">
        <v>82</v>
      </c>
      <c r="E35" s="5" t="s">
        <v>43</v>
      </c>
      <c r="F35" s="6">
        <v>179.64</v>
      </c>
      <c r="G35" s="6"/>
      <c r="H35" s="6">
        <f t="shared" si="0"/>
        <v>0</v>
      </c>
      <c r="I35" s="6"/>
      <c r="J35" s="6">
        <f t="shared" si="1"/>
        <v>0</v>
      </c>
      <c r="K35" s="6">
        <f t="shared" si="2"/>
        <v>0</v>
      </c>
    </row>
    <row r="36" spans="1:12" ht="30" x14ac:dyDescent="0.25">
      <c r="A36" s="5" t="s">
        <v>83</v>
      </c>
      <c r="B36" s="5" t="s">
        <v>7</v>
      </c>
      <c r="C36" s="5" t="s">
        <v>31</v>
      </c>
      <c r="D36" s="10" t="s">
        <v>84</v>
      </c>
      <c r="E36" s="5" t="s">
        <v>43</v>
      </c>
      <c r="F36" s="6">
        <v>179.64</v>
      </c>
      <c r="G36" s="6"/>
      <c r="H36" s="6">
        <f t="shared" si="0"/>
        <v>0</v>
      </c>
      <c r="I36" s="6"/>
      <c r="J36" s="6">
        <f t="shared" si="1"/>
        <v>0</v>
      </c>
      <c r="K36" s="6">
        <f t="shared" si="2"/>
        <v>0</v>
      </c>
    </row>
    <row r="37" spans="1:12" s="3" customFormat="1" x14ac:dyDescent="0.25">
      <c r="A37" s="7"/>
      <c r="B37" s="7"/>
      <c r="C37" s="7"/>
      <c r="D37" s="8" t="s">
        <v>111</v>
      </c>
      <c r="E37" s="7"/>
      <c r="F37" s="9"/>
      <c r="G37" s="9"/>
      <c r="H37" s="9">
        <f>SUM(H34:H36)</f>
        <v>0</v>
      </c>
      <c r="I37" s="9"/>
      <c r="J37" s="9">
        <f>SUM(J34:J36)</f>
        <v>0</v>
      </c>
      <c r="K37" s="9">
        <f t="shared" si="2"/>
        <v>0</v>
      </c>
      <c r="L37" s="4"/>
    </row>
    <row r="38" spans="1:12" s="3" customFormat="1" x14ac:dyDescent="0.25">
      <c r="A38" s="7" t="s">
        <v>85</v>
      </c>
      <c r="B38" s="7"/>
      <c r="C38" s="7"/>
      <c r="D38" s="8" t="s">
        <v>32</v>
      </c>
      <c r="E38" s="7" t="s">
        <v>6</v>
      </c>
      <c r="F38" s="9"/>
      <c r="G38" s="9"/>
      <c r="H38" s="9">
        <f t="shared" si="0"/>
        <v>0</v>
      </c>
      <c r="I38" s="9"/>
      <c r="J38" s="9">
        <f t="shared" si="1"/>
        <v>0</v>
      </c>
      <c r="K38" s="9">
        <f t="shared" si="2"/>
        <v>0</v>
      </c>
      <c r="L38" s="4"/>
    </row>
    <row r="39" spans="1:12" ht="45" x14ac:dyDescent="0.25">
      <c r="A39" s="5" t="s">
        <v>86</v>
      </c>
      <c r="B39" s="5" t="s">
        <v>7</v>
      </c>
      <c r="C39" s="5" t="s">
        <v>33</v>
      </c>
      <c r="D39" s="10" t="s">
        <v>87</v>
      </c>
      <c r="E39" s="5" t="s">
        <v>88</v>
      </c>
      <c r="F39" s="6">
        <v>102</v>
      </c>
      <c r="G39" s="6"/>
      <c r="H39" s="6">
        <f t="shared" si="0"/>
        <v>0</v>
      </c>
      <c r="I39" s="6"/>
      <c r="J39" s="6">
        <f t="shared" si="1"/>
        <v>0</v>
      </c>
      <c r="K39" s="6">
        <f t="shared" si="2"/>
        <v>0</v>
      </c>
    </row>
    <row r="40" spans="1:12" ht="45" x14ac:dyDescent="0.25">
      <c r="A40" s="5" t="s">
        <v>89</v>
      </c>
      <c r="B40" s="5" t="s">
        <v>7</v>
      </c>
      <c r="C40" s="5" t="s">
        <v>34</v>
      </c>
      <c r="D40" s="10" t="s">
        <v>90</v>
      </c>
      <c r="E40" s="5" t="s">
        <v>91</v>
      </c>
      <c r="F40" s="6">
        <v>67</v>
      </c>
      <c r="G40" s="6"/>
      <c r="H40" s="6">
        <f t="shared" si="0"/>
        <v>0</v>
      </c>
      <c r="I40" s="6"/>
      <c r="J40" s="6">
        <f t="shared" si="1"/>
        <v>0</v>
      </c>
      <c r="K40" s="6">
        <f t="shared" si="2"/>
        <v>0</v>
      </c>
    </row>
    <row r="41" spans="1:12" ht="60" x14ac:dyDescent="0.25">
      <c r="A41" s="5" t="s">
        <v>92</v>
      </c>
      <c r="B41" s="5" t="s">
        <v>7</v>
      </c>
      <c r="C41" s="5" t="s">
        <v>35</v>
      </c>
      <c r="D41" s="10" t="s">
        <v>93</v>
      </c>
      <c r="E41" s="5" t="s">
        <v>91</v>
      </c>
      <c r="F41" s="6">
        <v>1</v>
      </c>
      <c r="G41" s="6"/>
      <c r="H41" s="6">
        <f t="shared" si="0"/>
        <v>0</v>
      </c>
      <c r="I41" s="6"/>
      <c r="J41" s="6">
        <f t="shared" si="1"/>
        <v>0</v>
      </c>
      <c r="K41" s="6">
        <f t="shared" si="2"/>
        <v>0</v>
      </c>
    </row>
    <row r="42" spans="1:12" ht="60" x14ac:dyDescent="0.25">
      <c r="A42" s="5" t="s">
        <v>94</v>
      </c>
      <c r="B42" s="5" t="s">
        <v>7</v>
      </c>
      <c r="C42" s="5" t="s">
        <v>36</v>
      </c>
      <c r="D42" s="10" t="s">
        <v>95</v>
      </c>
      <c r="E42" s="5" t="s">
        <v>88</v>
      </c>
      <c r="F42" s="6">
        <v>2</v>
      </c>
      <c r="G42" s="6"/>
      <c r="H42" s="6">
        <f t="shared" si="0"/>
        <v>0</v>
      </c>
      <c r="I42" s="6"/>
      <c r="J42" s="6">
        <f t="shared" si="1"/>
        <v>0</v>
      </c>
      <c r="K42" s="6">
        <f t="shared" si="2"/>
        <v>0</v>
      </c>
    </row>
    <row r="43" spans="1:12" s="3" customFormat="1" x14ac:dyDescent="0.25">
      <c r="A43" s="7"/>
      <c r="B43" s="7"/>
      <c r="C43" s="7"/>
      <c r="D43" s="8" t="s">
        <v>111</v>
      </c>
      <c r="E43" s="7"/>
      <c r="F43" s="9"/>
      <c r="G43" s="9"/>
      <c r="H43" s="9">
        <f>SUM(H38:H42)</f>
        <v>0</v>
      </c>
      <c r="I43" s="9"/>
      <c r="J43" s="9">
        <f>SUM(J38:J42)</f>
        <v>0</v>
      </c>
      <c r="K43" s="9">
        <f>J43+H43</f>
        <v>0</v>
      </c>
      <c r="L43" s="4"/>
    </row>
    <row r="44" spans="1:12" s="3" customFormat="1" x14ac:dyDescent="0.25">
      <c r="A44" s="7" t="s">
        <v>96</v>
      </c>
      <c r="B44" s="7"/>
      <c r="C44" s="7"/>
      <c r="D44" s="8" t="s">
        <v>37</v>
      </c>
      <c r="E44" s="7" t="s">
        <v>6</v>
      </c>
      <c r="F44" s="9"/>
      <c r="G44" s="9"/>
      <c r="H44" s="9">
        <f t="shared" si="0"/>
        <v>0</v>
      </c>
      <c r="I44" s="9"/>
      <c r="J44" s="9">
        <f t="shared" si="1"/>
        <v>0</v>
      </c>
      <c r="K44" s="9">
        <f t="shared" si="2"/>
        <v>0</v>
      </c>
      <c r="L44" s="4"/>
    </row>
    <row r="45" spans="1:12" ht="45" x14ac:dyDescent="0.25">
      <c r="A45" s="5" t="s">
        <v>97</v>
      </c>
      <c r="B45" s="5" t="s">
        <v>22</v>
      </c>
      <c r="C45" s="5" t="s">
        <v>38</v>
      </c>
      <c r="D45" s="10" t="s">
        <v>98</v>
      </c>
      <c r="E45" s="5" t="s">
        <v>99</v>
      </c>
      <c r="F45" s="6">
        <v>620</v>
      </c>
      <c r="G45" s="6"/>
      <c r="H45" s="6">
        <f t="shared" si="0"/>
        <v>0</v>
      </c>
      <c r="I45" s="6"/>
      <c r="J45" s="6">
        <f t="shared" si="1"/>
        <v>0</v>
      </c>
      <c r="K45" s="6">
        <f t="shared" si="2"/>
        <v>0</v>
      </c>
    </row>
    <row r="46" spans="1:12" ht="30" x14ac:dyDescent="0.25">
      <c r="A46" s="5" t="s">
        <v>100</v>
      </c>
      <c r="B46" s="5" t="s">
        <v>7</v>
      </c>
      <c r="C46" s="5" t="s">
        <v>39</v>
      </c>
      <c r="D46" s="10" t="s">
        <v>101</v>
      </c>
      <c r="E46" s="5" t="s">
        <v>91</v>
      </c>
      <c r="F46" s="6">
        <v>620</v>
      </c>
      <c r="G46" s="6"/>
      <c r="H46" s="6">
        <f t="shared" si="0"/>
        <v>0</v>
      </c>
      <c r="I46" s="6"/>
      <c r="J46" s="6">
        <f t="shared" si="1"/>
        <v>0</v>
      </c>
      <c r="K46" s="6">
        <f t="shared" si="2"/>
        <v>0</v>
      </c>
    </row>
    <row r="47" spans="1:12" s="3" customFormat="1" x14ac:dyDescent="0.25">
      <c r="A47" s="7"/>
      <c r="B47" s="7"/>
      <c r="C47" s="7"/>
      <c r="D47" s="8" t="s">
        <v>111</v>
      </c>
      <c r="E47" s="7"/>
      <c r="F47" s="9"/>
      <c r="G47" s="9"/>
      <c r="H47" s="9">
        <f>SUM(H44:H46)</f>
        <v>0</v>
      </c>
      <c r="I47" s="9"/>
      <c r="J47" s="9">
        <f>SUM(J44:J46)</f>
        <v>0</v>
      </c>
      <c r="K47" s="9">
        <f t="shared" si="2"/>
        <v>0</v>
      </c>
      <c r="L47" s="4"/>
    </row>
    <row r="48" spans="1:12" s="3" customFormat="1" x14ac:dyDescent="0.25">
      <c r="A48" s="7"/>
      <c r="B48" s="7"/>
      <c r="C48" s="7"/>
      <c r="D48" s="8" t="s">
        <v>112</v>
      </c>
      <c r="E48" s="7"/>
      <c r="F48" s="9"/>
      <c r="G48" s="9"/>
      <c r="H48" s="9">
        <f>H47+H43+H37+H33+H29+H22+H18</f>
        <v>0</v>
      </c>
      <c r="I48" s="9"/>
      <c r="J48" s="9">
        <f>J47+J43+J37+J33+J29+J22+J18</f>
        <v>0</v>
      </c>
      <c r="K48" s="9">
        <f>J48+H48</f>
        <v>0</v>
      </c>
      <c r="L48" s="4"/>
    </row>
    <row r="50" spans="4:5" x14ac:dyDescent="0.25">
      <c r="D50" t="s">
        <v>125</v>
      </c>
      <c r="E50" s="12" t="s">
        <v>126</v>
      </c>
    </row>
    <row r="51" spans="4:5" x14ac:dyDescent="0.25">
      <c r="D51" t="s">
        <v>116</v>
      </c>
      <c r="E51" s="12" t="s">
        <v>126</v>
      </c>
    </row>
    <row r="52" spans="4:5" x14ac:dyDescent="0.25">
      <c r="D52" t="s">
        <v>117</v>
      </c>
      <c r="E52" s="12" t="s">
        <v>126</v>
      </c>
    </row>
    <row r="54" spans="4:5" x14ac:dyDescent="0.25">
      <c r="D54" t="s">
        <v>127</v>
      </c>
      <c r="E54" s="3"/>
    </row>
    <row r="56" spans="4:5" x14ac:dyDescent="0.25">
      <c r="D56" t="s">
        <v>128</v>
      </c>
    </row>
  </sheetData>
  <mergeCells count="1">
    <mergeCell ref="A1:K1"/>
  </mergeCells>
  <pageMargins left="0.25" right="0.25" top="0.75" bottom="0.75" header="0.3" footer="0.3"/>
  <pageSetup paperSize="9" scale="80" orientation="landscape" horizontalDpi="0" verticalDpi="0" r:id="rId1"/>
  <rowBreaks count="1" manualBreakCount="1">
    <brk id="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workbookViewId="0">
      <selection activeCell="D52" sqref="D52"/>
    </sheetView>
  </sheetViews>
  <sheetFormatPr defaultRowHeight="15" x14ac:dyDescent="0.25"/>
  <cols>
    <col min="2" max="2" width="0" hidden="1" customWidth="1"/>
    <col min="3" max="3" width="35.42578125" hidden="1" customWidth="1"/>
    <col min="4" max="4" width="54.85546875" customWidth="1"/>
    <col min="5" max="5" width="11.5703125" bestFit="1" customWidth="1"/>
    <col min="6" max="6" width="9.140625" style="2"/>
    <col min="7" max="7" width="16.140625" style="2" bestFit="1" customWidth="1"/>
    <col min="8" max="8" width="13.42578125" style="2" bestFit="1" customWidth="1"/>
    <col min="9" max="9" width="19.85546875" style="2" bestFit="1" customWidth="1"/>
    <col min="10" max="10" width="17.42578125" style="2" bestFit="1" customWidth="1"/>
    <col min="11" max="11" width="11.5703125" style="2" bestFit="1" customWidth="1"/>
    <col min="12" max="12" width="10.5703125" style="1" customWidth="1"/>
  </cols>
  <sheetData>
    <row r="1" spans="1:12" ht="18.75" x14ac:dyDescent="0.3">
      <c r="A1" s="11" t="s">
        <v>102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3" spans="1:12" x14ac:dyDescent="0.25">
      <c r="A3" s="3" t="s">
        <v>103</v>
      </c>
    </row>
    <row r="4" spans="1:12" x14ac:dyDescent="0.25">
      <c r="A4" s="3" t="s">
        <v>104</v>
      </c>
    </row>
    <row r="5" spans="1:12" x14ac:dyDescent="0.25">
      <c r="A5" s="3" t="s">
        <v>105</v>
      </c>
    </row>
    <row r="6" spans="1:12" x14ac:dyDescent="0.25">
      <c r="A6" s="3" t="s">
        <v>113</v>
      </c>
    </row>
    <row r="8" spans="1:12" ht="45" x14ac:dyDescent="0.25">
      <c r="A8" s="13" t="s">
        <v>114</v>
      </c>
      <c r="B8" s="13" t="s">
        <v>0</v>
      </c>
      <c r="C8" s="13" t="s">
        <v>1</v>
      </c>
      <c r="D8" s="13" t="s">
        <v>2</v>
      </c>
      <c r="E8" s="13" t="s">
        <v>3</v>
      </c>
      <c r="F8" s="14" t="s">
        <v>4</v>
      </c>
      <c r="G8" s="14" t="s">
        <v>106</v>
      </c>
      <c r="H8" s="14" t="s">
        <v>107</v>
      </c>
      <c r="I8" s="14" t="s">
        <v>108</v>
      </c>
      <c r="J8" s="14" t="s">
        <v>109</v>
      </c>
      <c r="K8" s="14" t="s">
        <v>110</v>
      </c>
    </row>
    <row r="9" spans="1:12" s="3" customFormat="1" x14ac:dyDescent="0.25">
      <c r="A9" s="7" t="s">
        <v>40</v>
      </c>
      <c r="B9" s="7"/>
      <c r="C9" s="7"/>
      <c r="D9" s="8" t="s">
        <v>5</v>
      </c>
      <c r="E9" s="7" t="s">
        <v>6</v>
      </c>
      <c r="F9" s="9"/>
      <c r="G9" s="9"/>
      <c r="H9" s="9"/>
      <c r="I9" s="9"/>
      <c r="J9" s="9"/>
      <c r="K9" s="9"/>
      <c r="L9" s="4"/>
    </row>
    <row r="10" spans="1:12" ht="30" x14ac:dyDescent="0.25">
      <c r="A10" s="5" t="s">
        <v>41</v>
      </c>
      <c r="B10" s="5" t="s">
        <v>7</v>
      </c>
      <c r="C10" s="5" t="s">
        <v>8</v>
      </c>
      <c r="D10" s="10" t="s">
        <v>42</v>
      </c>
      <c r="E10" s="5" t="s">
        <v>43</v>
      </c>
      <c r="F10" s="6">
        <v>38.76</v>
      </c>
      <c r="G10" s="6">
        <v>0</v>
      </c>
      <c r="H10" s="6">
        <f>F10*G10</f>
        <v>0</v>
      </c>
      <c r="I10" s="6">
        <v>3.37</v>
      </c>
      <c r="J10" s="6">
        <f>F10*I10</f>
        <v>130.62119999999999</v>
      </c>
      <c r="K10" s="6">
        <f>J10+H10</f>
        <v>130.62119999999999</v>
      </c>
    </row>
    <row r="11" spans="1:12" ht="30" x14ac:dyDescent="0.25">
      <c r="A11" s="5" t="s">
        <v>44</v>
      </c>
      <c r="B11" s="5" t="s">
        <v>7</v>
      </c>
      <c r="C11" s="5" t="s">
        <v>9</v>
      </c>
      <c r="D11" s="10" t="s">
        <v>45</v>
      </c>
      <c r="E11" s="5" t="s">
        <v>46</v>
      </c>
      <c r="F11" s="6">
        <v>20.9</v>
      </c>
      <c r="G11" s="6">
        <v>0</v>
      </c>
      <c r="H11" s="6">
        <f t="shared" ref="H11:H46" si="0">F11*G11</f>
        <v>0</v>
      </c>
      <c r="I11" s="6">
        <v>93.07</v>
      </c>
      <c r="J11" s="6">
        <f t="shared" ref="J11:J46" si="1">F11*I11</f>
        <v>1945.1629999999998</v>
      </c>
      <c r="K11" s="6">
        <f t="shared" ref="K11:K47" si="2">J11+H11</f>
        <v>1945.1629999999998</v>
      </c>
    </row>
    <row r="12" spans="1:12" ht="30" x14ac:dyDescent="0.25">
      <c r="A12" s="5" t="s">
        <v>47</v>
      </c>
      <c r="B12" s="5" t="s">
        <v>7</v>
      </c>
      <c r="C12" s="5" t="s">
        <v>10</v>
      </c>
      <c r="D12" s="10" t="s">
        <v>48</v>
      </c>
      <c r="E12" s="5" t="s">
        <v>46</v>
      </c>
      <c r="F12" s="6">
        <v>4.83</v>
      </c>
      <c r="G12" s="6">
        <v>438.4</v>
      </c>
      <c r="H12" s="6">
        <f t="shared" si="0"/>
        <v>2117.4719999999998</v>
      </c>
      <c r="I12" s="6">
        <v>195.85</v>
      </c>
      <c r="J12" s="6">
        <f t="shared" si="1"/>
        <v>945.95550000000003</v>
      </c>
      <c r="K12" s="6">
        <f t="shared" si="2"/>
        <v>3063.4274999999998</v>
      </c>
    </row>
    <row r="13" spans="1:12" ht="60" x14ac:dyDescent="0.25">
      <c r="A13" s="5" t="s">
        <v>49</v>
      </c>
      <c r="B13" s="5" t="s">
        <v>7</v>
      </c>
      <c r="C13" s="5" t="s">
        <v>11</v>
      </c>
      <c r="D13" s="10" t="s">
        <v>50</v>
      </c>
      <c r="E13" s="5" t="s">
        <v>43</v>
      </c>
      <c r="F13" s="6">
        <v>40.200000000000003</v>
      </c>
      <c r="G13" s="6">
        <v>81.8</v>
      </c>
      <c r="H13" s="6">
        <f t="shared" si="0"/>
        <v>3288.36</v>
      </c>
      <c r="I13" s="6">
        <v>77.25</v>
      </c>
      <c r="J13" s="6">
        <f t="shared" si="1"/>
        <v>3105.4500000000003</v>
      </c>
      <c r="K13" s="6">
        <f t="shared" si="2"/>
        <v>6393.81</v>
      </c>
    </row>
    <row r="14" spans="1:12" ht="30" x14ac:dyDescent="0.25">
      <c r="A14" s="5" t="s">
        <v>51</v>
      </c>
      <c r="B14" s="5" t="s">
        <v>7</v>
      </c>
      <c r="C14" s="5" t="s">
        <v>12</v>
      </c>
      <c r="D14" s="10" t="s">
        <v>52</v>
      </c>
      <c r="E14" s="5" t="s">
        <v>46</v>
      </c>
      <c r="F14" s="6">
        <v>4.4800000000000004</v>
      </c>
      <c r="G14" s="6">
        <v>89.62</v>
      </c>
      <c r="H14" s="6">
        <f t="shared" si="0"/>
        <v>401.49760000000003</v>
      </c>
      <c r="I14" s="6">
        <v>103.73</v>
      </c>
      <c r="J14" s="6">
        <f t="shared" si="1"/>
        <v>464.71040000000005</v>
      </c>
      <c r="K14" s="6">
        <f t="shared" si="2"/>
        <v>866.20800000000008</v>
      </c>
    </row>
    <row r="15" spans="1:12" ht="45" x14ac:dyDescent="0.25">
      <c r="A15" s="5" t="s">
        <v>53</v>
      </c>
      <c r="B15" s="5" t="s">
        <v>13</v>
      </c>
      <c r="C15" s="5" t="s">
        <v>14</v>
      </c>
      <c r="D15" s="10" t="s">
        <v>54</v>
      </c>
      <c r="E15" s="5" t="s">
        <v>55</v>
      </c>
      <c r="F15" s="6">
        <v>61.48</v>
      </c>
      <c r="G15" s="6">
        <v>34.54</v>
      </c>
      <c r="H15" s="6">
        <f t="shared" si="0"/>
        <v>2123.5191999999997</v>
      </c>
      <c r="I15" s="6">
        <v>0</v>
      </c>
      <c r="J15" s="6">
        <f t="shared" si="1"/>
        <v>0</v>
      </c>
      <c r="K15" s="6">
        <f t="shared" si="2"/>
        <v>2123.5191999999997</v>
      </c>
    </row>
    <row r="16" spans="1:12" ht="45" x14ac:dyDescent="0.25">
      <c r="A16" s="5" t="s">
        <v>56</v>
      </c>
      <c r="B16" s="5" t="s">
        <v>7</v>
      </c>
      <c r="C16" s="5" t="s">
        <v>15</v>
      </c>
      <c r="D16" s="10" t="s">
        <v>57</v>
      </c>
      <c r="E16" s="5" t="s">
        <v>43</v>
      </c>
      <c r="F16" s="6">
        <v>8.61</v>
      </c>
      <c r="G16" s="6">
        <v>33.24</v>
      </c>
      <c r="H16" s="6">
        <f t="shared" si="0"/>
        <v>286.19639999999998</v>
      </c>
      <c r="I16" s="6">
        <v>95</v>
      </c>
      <c r="J16" s="6">
        <f t="shared" si="1"/>
        <v>817.94999999999993</v>
      </c>
      <c r="K16" s="6">
        <f t="shared" si="2"/>
        <v>1104.1463999999999</v>
      </c>
    </row>
    <row r="17" spans="1:12" ht="45" x14ac:dyDescent="0.25">
      <c r="A17" s="5" t="s">
        <v>58</v>
      </c>
      <c r="B17" s="5" t="s">
        <v>7</v>
      </c>
      <c r="C17" s="5" t="s">
        <v>16</v>
      </c>
      <c r="D17" s="10" t="s">
        <v>59</v>
      </c>
      <c r="E17" s="5" t="s">
        <v>46</v>
      </c>
      <c r="F17" s="6">
        <v>11.17</v>
      </c>
      <c r="G17" s="6">
        <v>674.1</v>
      </c>
      <c r="H17" s="6">
        <f t="shared" si="0"/>
        <v>7529.6970000000001</v>
      </c>
      <c r="I17" s="6">
        <v>15.99</v>
      </c>
      <c r="J17" s="6">
        <f t="shared" si="1"/>
        <v>178.60830000000001</v>
      </c>
      <c r="K17" s="6">
        <f t="shared" si="2"/>
        <v>7708.3053</v>
      </c>
    </row>
    <row r="18" spans="1:12" s="3" customFormat="1" x14ac:dyDescent="0.25">
      <c r="A18" s="7"/>
      <c r="B18" s="7"/>
      <c r="C18" s="7"/>
      <c r="D18" s="8" t="s">
        <v>111</v>
      </c>
      <c r="E18" s="7"/>
      <c r="F18" s="9"/>
      <c r="G18" s="9"/>
      <c r="H18" s="9">
        <f>SUM(H10:H17)</f>
        <v>15746.742200000001</v>
      </c>
      <c r="I18" s="9"/>
      <c r="J18" s="9">
        <f>SUM(J10:J17)</f>
        <v>7588.4583999999995</v>
      </c>
      <c r="K18" s="9">
        <f t="shared" si="2"/>
        <v>23335.2006</v>
      </c>
      <c r="L18" s="4"/>
    </row>
    <row r="19" spans="1:12" s="3" customFormat="1" x14ac:dyDescent="0.25">
      <c r="A19" s="7" t="s">
        <v>60</v>
      </c>
      <c r="B19" s="7"/>
      <c r="C19" s="7"/>
      <c r="D19" s="8" t="s">
        <v>17</v>
      </c>
      <c r="E19" s="7" t="s">
        <v>6</v>
      </c>
      <c r="F19" s="9"/>
      <c r="G19" s="9"/>
      <c r="H19" s="6">
        <f t="shared" si="0"/>
        <v>0</v>
      </c>
      <c r="I19" s="9"/>
      <c r="J19" s="6">
        <f t="shared" si="1"/>
        <v>0</v>
      </c>
      <c r="K19" s="9"/>
      <c r="L19" s="4"/>
    </row>
    <row r="20" spans="1:12" ht="60" x14ac:dyDescent="0.25">
      <c r="A20" s="5" t="s">
        <v>61</v>
      </c>
      <c r="B20" s="5" t="s">
        <v>7</v>
      </c>
      <c r="C20" s="5" t="s">
        <v>11</v>
      </c>
      <c r="D20" s="10" t="s">
        <v>50</v>
      </c>
      <c r="E20" s="5" t="s">
        <v>43</v>
      </c>
      <c r="F20" s="6">
        <v>162.78</v>
      </c>
      <c r="G20" s="6">
        <v>81.8</v>
      </c>
      <c r="H20" s="6">
        <f t="shared" si="0"/>
        <v>13315.404</v>
      </c>
      <c r="I20" s="6">
        <v>77.25</v>
      </c>
      <c r="J20" s="6">
        <f t="shared" si="1"/>
        <v>12574.754999999999</v>
      </c>
      <c r="K20" s="6">
        <f t="shared" si="2"/>
        <v>25890.159</v>
      </c>
    </row>
    <row r="21" spans="1:12" ht="60" x14ac:dyDescent="0.25">
      <c r="A21" s="5" t="s">
        <v>62</v>
      </c>
      <c r="B21" s="5" t="s">
        <v>7</v>
      </c>
      <c r="C21" s="5" t="s">
        <v>18</v>
      </c>
      <c r="D21" s="10" t="s">
        <v>63</v>
      </c>
      <c r="E21" s="5" t="s">
        <v>43</v>
      </c>
      <c r="F21" s="6">
        <v>35.78</v>
      </c>
      <c r="G21" s="6">
        <v>2.5</v>
      </c>
      <c r="H21" s="6">
        <f t="shared" si="0"/>
        <v>89.45</v>
      </c>
      <c r="I21" s="6">
        <v>9.39</v>
      </c>
      <c r="J21" s="6">
        <f t="shared" si="1"/>
        <v>335.97420000000005</v>
      </c>
      <c r="K21" s="6">
        <f t="shared" si="2"/>
        <v>425.42420000000004</v>
      </c>
    </row>
    <row r="22" spans="1:12" s="3" customFormat="1" x14ac:dyDescent="0.25">
      <c r="A22" s="7"/>
      <c r="B22" s="7"/>
      <c r="C22" s="7"/>
      <c r="D22" s="8" t="s">
        <v>111</v>
      </c>
      <c r="E22" s="7"/>
      <c r="F22" s="9"/>
      <c r="G22" s="9"/>
      <c r="H22" s="9">
        <f>SUM(H20:H21)</f>
        <v>13404.854000000001</v>
      </c>
      <c r="I22" s="9"/>
      <c r="J22" s="9">
        <f>SUM(J20:J21)</f>
        <v>12910.7292</v>
      </c>
      <c r="K22" s="9">
        <f t="shared" si="2"/>
        <v>26315.583200000001</v>
      </c>
      <c r="L22" s="4"/>
    </row>
    <row r="23" spans="1:12" x14ac:dyDescent="0.25">
      <c r="A23" s="5" t="s">
        <v>64</v>
      </c>
      <c r="B23" s="5"/>
      <c r="C23" s="5"/>
      <c r="D23" s="8" t="s">
        <v>19</v>
      </c>
      <c r="E23" s="5" t="s">
        <v>6</v>
      </c>
      <c r="F23" s="6">
        <v>0</v>
      </c>
      <c r="G23" s="6"/>
      <c r="H23" s="6">
        <f t="shared" si="0"/>
        <v>0</v>
      </c>
      <c r="I23" s="6"/>
      <c r="J23" s="6">
        <f t="shared" si="1"/>
        <v>0</v>
      </c>
      <c r="K23" s="6">
        <f t="shared" si="2"/>
        <v>0</v>
      </c>
    </row>
    <row r="24" spans="1:12" ht="60" x14ac:dyDescent="0.25">
      <c r="A24" s="5" t="s">
        <v>65</v>
      </c>
      <c r="B24" s="5" t="s">
        <v>7</v>
      </c>
      <c r="C24" s="5" t="s">
        <v>20</v>
      </c>
      <c r="D24" s="10" t="s">
        <v>66</v>
      </c>
      <c r="E24" s="5" t="s">
        <v>46</v>
      </c>
      <c r="F24" s="6">
        <v>15.504</v>
      </c>
      <c r="G24" s="6">
        <v>723.25</v>
      </c>
      <c r="H24" s="6">
        <f t="shared" si="0"/>
        <v>11213.268</v>
      </c>
      <c r="I24" s="6">
        <v>327.13</v>
      </c>
      <c r="J24" s="6">
        <f t="shared" si="1"/>
        <v>5071.8235199999999</v>
      </c>
      <c r="K24" s="6">
        <f t="shared" si="2"/>
        <v>16285.09152</v>
      </c>
    </row>
    <row r="25" spans="1:12" ht="30" x14ac:dyDescent="0.25">
      <c r="A25" s="5" t="s">
        <v>67</v>
      </c>
      <c r="B25" s="5" t="s">
        <v>7</v>
      </c>
      <c r="C25" s="5" t="s">
        <v>21</v>
      </c>
      <c r="D25" s="10" t="s">
        <v>68</v>
      </c>
      <c r="E25" s="5" t="s">
        <v>43</v>
      </c>
      <c r="F25" s="6">
        <v>171.12</v>
      </c>
      <c r="G25" s="6">
        <v>71</v>
      </c>
      <c r="H25" s="6">
        <f t="shared" si="0"/>
        <v>12149.52</v>
      </c>
      <c r="I25" s="6">
        <v>8.4499999999999993</v>
      </c>
      <c r="J25" s="6">
        <f t="shared" si="1"/>
        <v>1445.9639999999999</v>
      </c>
      <c r="K25" s="6">
        <f t="shared" si="2"/>
        <v>13595.484</v>
      </c>
    </row>
    <row r="26" spans="1:12" ht="45" x14ac:dyDescent="0.25">
      <c r="A26" s="5" t="s">
        <v>69</v>
      </c>
      <c r="B26" s="5" t="s">
        <v>22</v>
      </c>
      <c r="C26" s="5" t="s">
        <v>14</v>
      </c>
      <c r="D26" s="10" t="s">
        <v>54</v>
      </c>
      <c r="E26" s="5" t="s">
        <v>55</v>
      </c>
      <c r="F26" s="6">
        <v>170.56</v>
      </c>
      <c r="G26" s="6">
        <v>34.54</v>
      </c>
      <c r="H26" s="6">
        <f t="shared" si="0"/>
        <v>5891.1423999999997</v>
      </c>
      <c r="I26" s="6">
        <v>0</v>
      </c>
      <c r="J26" s="6">
        <f t="shared" si="1"/>
        <v>0</v>
      </c>
      <c r="K26" s="6">
        <f t="shared" si="2"/>
        <v>5891.1423999999997</v>
      </c>
    </row>
    <row r="27" spans="1:12" ht="30" x14ac:dyDescent="0.25">
      <c r="A27" s="5" t="s">
        <v>70</v>
      </c>
      <c r="B27" s="5" t="s">
        <v>7</v>
      </c>
      <c r="C27" s="5" t="s">
        <v>23</v>
      </c>
      <c r="D27" s="10" t="s">
        <v>71</v>
      </c>
      <c r="E27" s="5" t="s">
        <v>43</v>
      </c>
      <c r="F27" s="6">
        <v>155.04</v>
      </c>
      <c r="G27" s="6">
        <v>40.799999999999997</v>
      </c>
      <c r="H27" s="6">
        <f t="shared" si="0"/>
        <v>6325.6319999999996</v>
      </c>
      <c r="I27" s="6">
        <v>15.57</v>
      </c>
      <c r="J27" s="6">
        <f t="shared" si="1"/>
        <v>2413.9728</v>
      </c>
      <c r="K27" s="6">
        <f t="shared" si="2"/>
        <v>8739.6047999999992</v>
      </c>
    </row>
    <row r="28" spans="1:12" ht="30" x14ac:dyDescent="0.25">
      <c r="A28" s="5" t="s">
        <v>72</v>
      </c>
      <c r="B28" s="5" t="s">
        <v>24</v>
      </c>
      <c r="C28" s="5" t="s">
        <v>25</v>
      </c>
      <c r="D28" s="10" t="s">
        <v>73</v>
      </c>
      <c r="E28" s="5" t="s">
        <v>74</v>
      </c>
      <c r="F28" s="6">
        <v>67</v>
      </c>
      <c r="G28" s="6">
        <v>88.49</v>
      </c>
      <c r="H28" s="6">
        <f t="shared" si="0"/>
        <v>5928.83</v>
      </c>
      <c r="I28" s="6">
        <v>38.79</v>
      </c>
      <c r="J28" s="6">
        <f t="shared" si="1"/>
        <v>2598.9299999999998</v>
      </c>
      <c r="K28" s="6">
        <f t="shared" si="2"/>
        <v>8527.76</v>
      </c>
    </row>
    <row r="29" spans="1:12" s="3" customFormat="1" x14ac:dyDescent="0.25">
      <c r="A29" s="7"/>
      <c r="B29" s="7"/>
      <c r="C29" s="7"/>
      <c r="D29" s="8" t="s">
        <v>111</v>
      </c>
      <c r="E29" s="7"/>
      <c r="F29" s="9"/>
      <c r="G29" s="9"/>
      <c r="H29" s="9">
        <f>SUM(H23:H28)</f>
        <v>41508.392400000004</v>
      </c>
      <c r="I29" s="9"/>
      <c r="J29" s="9">
        <f>SUM(J23:J28)</f>
        <v>11530.69032</v>
      </c>
      <c r="K29" s="9">
        <f t="shared" si="2"/>
        <v>53039.082720000006</v>
      </c>
      <c r="L29" s="4"/>
    </row>
    <row r="30" spans="1:12" x14ac:dyDescent="0.25">
      <c r="A30" s="5" t="s">
        <v>75</v>
      </c>
      <c r="B30" s="5" t="s">
        <v>7</v>
      </c>
      <c r="C30" s="5"/>
      <c r="D30" s="8" t="s">
        <v>26</v>
      </c>
      <c r="E30" s="5" t="s">
        <v>6</v>
      </c>
      <c r="F30" s="6">
        <v>0</v>
      </c>
      <c r="G30" s="6"/>
      <c r="H30" s="6">
        <f t="shared" si="0"/>
        <v>0</v>
      </c>
      <c r="I30" s="6"/>
      <c r="J30" s="6">
        <f t="shared" si="1"/>
        <v>0</v>
      </c>
      <c r="K30" s="6">
        <f t="shared" si="2"/>
        <v>0</v>
      </c>
    </row>
    <row r="31" spans="1:12" ht="60" x14ac:dyDescent="0.25">
      <c r="A31" s="5" t="s">
        <v>76</v>
      </c>
      <c r="B31" s="5" t="s">
        <v>7</v>
      </c>
      <c r="C31" s="5" t="s">
        <v>27</v>
      </c>
      <c r="D31" s="10" t="s">
        <v>77</v>
      </c>
      <c r="E31" s="5" t="s">
        <v>43</v>
      </c>
      <c r="F31" s="6">
        <v>320.88</v>
      </c>
      <c r="G31" s="6">
        <v>2.7</v>
      </c>
      <c r="H31" s="6">
        <f t="shared" si="0"/>
        <v>866.37600000000009</v>
      </c>
      <c r="I31" s="6">
        <v>2.16</v>
      </c>
      <c r="J31" s="6">
        <f t="shared" si="1"/>
        <v>693.10080000000005</v>
      </c>
      <c r="K31" s="6">
        <f t="shared" si="2"/>
        <v>1559.4768000000001</v>
      </c>
    </row>
    <row r="32" spans="1:12" ht="60" x14ac:dyDescent="0.25">
      <c r="A32" s="5" t="s">
        <v>78</v>
      </c>
      <c r="B32" s="5" t="s">
        <v>7</v>
      </c>
      <c r="C32" s="5" t="s">
        <v>28</v>
      </c>
      <c r="D32" s="10" t="s">
        <v>79</v>
      </c>
      <c r="E32" s="5" t="s">
        <v>43</v>
      </c>
      <c r="F32" s="6">
        <v>320.88</v>
      </c>
      <c r="G32" s="6">
        <v>23.2</v>
      </c>
      <c r="H32" s="6">
        <f t="shared" si="0"/>
        <v>7444.4159999999993</v>
      </c>
      <c r="I32" s="6">
        <v>40.659999999999997</v>
      </c>
      <c r="J32" s="6">
        <f t="shared" si="1"/>
        <v>13046.980799999999</v>
      </c>
      <c r="K32" s="6">
        <f t="shared" si="2"/>
        <v>20491.396799999999</v>
      </c>
    </row>
    <row r="33" spans="1:12" s="3" customFormat="1" x14ac:dyDescent="0.25">
      <c r="A33" s="7"/>
      <c r="B33" s="7"/>
      <c r="C33" s="7"/>
      <c r="D33" s="8" t="s">
        <v>111</v>
      </c>
      <c r="E33" s="7"/>
      <c r="F33" s="9"/>
      <c r="G33" s="9"/>
      <c r="H33" s="9">
        <f>SUM(H30:H32)</f>
        <v>8310.7919999999995</v>
      </c>
      <c r="I33" s="9"/>
      <c r="J33" s="9">
        <f>SUM(J30:J32)</f>
        <v>13740.0816</v>
      </c>
      <c r="K33" s="9">
        <f t="shared" si="2"/>
        <v>22050.873599999999</v>
      </c>
      <c r="L33" s="4"/>
    </row>
    <row r="34" spans="1:12" s="3" customFormat="1" x14ac:dyDescent="0.25">
      <c r="A34" s="7" t="s">
        <v>80</v>
      </c>
      <c r="B34" s="7"/>
      <c r="C34" s="7"/>
      <c r="D34" s="8" t="s">
        <v>29</v>
      </c>
      <c r="E34" s="7" t="s">
        <v>6</v>
      </c>
      <c r="F34" s="9"/>
      <c r="G34" s="9"/>
      <c r="H34" s="9">
        <f t="shared" si="0"/>
        <v>0</v>
      </c>
      <c r="I34" s="9"/>
      <c r="J34" s="9">
        <f t="shared" si="1"/>
        <v>0</v>
      </c>
      <c r="K34" s="9">
        <f t="shared" si="2"/>
        <v>0</v>
      </c>
      <c r="L34" s="4"/>
    </row>
    <row r="35" spans="1:12" ht="30" x14ac:dyDescent="0.25">
      <c r="A35" s="5" t="s">
        <v>81</v>
      </c>
      <c r="B35" s="5" t="s">
        <v>7</v>
      </c>
      <c r="C35" s="5" t="s">
        <v>30</v>
      </c>
      <c r="D35" s="10" t="s">
        <v>82</v>
      </c>
      <c r="E35" s="5" t="s">
        <v>43</v>
      </c>
      <c r="F35" s="6">
        <v>179.64</v>
      </c>
      <c r="G35" s="6">
        <v>1.67</v>
      </c>
      <c r="H35" s="6">
        <f t="shared" si="0"/>
        <v>299.99879999999996</v>
      </c>
      <c r="I35" s="6">
        <v>1.9</v>
      </c>
      <c r="J35" s="6">
        <f t="shared" si="1"/>
        <v>341.31599999999997</v>
      </c>
      <c r="K35" s="6">
        <f t="shared" si="2"/>
        <v>641.31479999999988</v>
      </c>
    </row>
    <row r="36" spans="1:12" ht="30" x14ac:dyDescent="0.25">
      <c r="A36" s="5" t="s">
        <v>83</v>
      </c>
      <c r="B36" s="5" t="s">
        <v>7</v>
      </c>
      <c r="C36" s="5" t="s">
        <v>31</v>
      </c>
      <c r="D36" s="10" t="s">
        <v>84</v>
      </c>
      <c r="E36" s="5" t="s">
        <v>43</v>
      </c>
      <c r="F36" s="6">
        <v>179.64</v>
      </c>
      <c r="G36" s="6">
        <v>6.86</v>
      </c>
      <c r="H36" s="6">
        <f t="shared" si="0"/>
        <v>1232.3304000000001</v>
      </c>
      <c r="I36" s="6">
        <v>12.17</v>
      </c>
      <c r="J36" s="6">
        <f t="shared" si="1"/>
        <v>2186.2187999999996</v>
      </c>
      <c r="K36" s="6">
        <f t="shared" si="2"/>
        <v>3418.5491999999995</v>
      </c>
    </row>
    <row r="37" spans="1:12" s="3" customFormat="1" x14ac:dyDescent="0.25">
      <c r="A37" s="7"/>
      <c r="B37" s="7"/>
      <c r="C37" s="7"/>
      <c r="D37" s="8" t="s">
        <v>111</v>
      </c>
      <c r="E37" s="7"/>
      <c r="F37" s="9"/>
      <c r="G37" s="9"/>
      <c r="H37" s="9">
        <f>SUM(H34:H36)</f>
        <v>1532.3292000000001</v>
      </c>
      <c r="I37" s="9"/>
      <c r="J37" s="9">
        <f>SUM(J34:J36)</f>
        <v>2527.5347999999994</v>
      </c>
      <c r="K37" s="9">
        <f t="shared" si="2"/>
        <v>4059.8639999999996</v>
      </c>
      <c r="L37" s="4"/>
    </row>
    <row r="38" spans="1:12" s="3" customFormat="1" x14ac:dyDescent="0.25">
      <c r="A38" s="7" t="s">
        <v>85</v>
      </c>
      <c r="B38" s="7"/>
      <c r="C38" s="7"/>
      <c r="D38" s="8" t="s">
        <v>32</v>
      </c>
      <c r="E38" s="7" t="s">
        <v>6</v>
      </c>
      <c r="F38" s="9"/>
      <c r="G38" s="9"/>
      <c r="H38" s="9">
        <f t="shared" si="0"/>
        <v>0</v>
      </c>
      <c r="I38" s="9"/>
      <c r="J38" s="9">
        <f t="shared" si="1"/>
        <v>0</v>
      </c>
      <c r="K38" s="9">
        <f t="shared" si="2"/>
        <v>0</v>
      </c>
      <c r="L38" s="4"/>
    </row>
    <row r="39" spans="1:12" ht="45" x14ac:dyDescent="0.25">
      <c r="A39" s="5" t="s">
        <v>86</v>
      </c>
      <c r="B39" s="5" t="s">
        <v>7</v>
      </c>
      <c r="C39" s="5" t="s">
        <v>33</v>
      </c>
      <c r="D39" s="10" t="s">
        <v>87</v>
      </c>
      <c r="E39" s="5" t="s">
        <v>88</v>
      </c>
      <c r="F39" s="6">
        <v>102</v>
      </c>
      <c r="G39" s="6">
        <v>22</v>
      </c>
      <c r="H39" s="6">
        <f t="shared" si="0"/>
        <v>2244</v>
      </c>
      <c r="I39" s="6">
        <v>8.7899999999999991</v>
      </c>
      <c r="J39" s="6">
        <f t="shared" si="1"/>
        <v>896.57999999999993</v>
      </c>
      <c r="K39" s="6">
        <f t="shared" si="2"/>
        <v>3140.58</v>
      </c>
    </row>
    <row r="40" spans="1:12" ht="45" x14ac:dyDescent="0.25">
      <c r="A40" s="5" t="s">
        <v>89</v>
      </c>
      <c r="B40" s="5" t="s">
        <v>7</v>
      </c>
      <c r="C40" s="5" t="s">
        <v>34</v>
      </c>
      <c r="D40" s="10" t="s">
        <v>90</v>
      </c>
      <c r="E40" s="5" t="s">
        <v>91</v>
      </c>
      <c r="F40" s="6">
        <v>67</v>
      </c>
      <c r="G40" s="6">
        <v>12.48</v>
      </c>
      <c r="H40" s="6">
        <f t="shared" si="0"/>
        <v>836.16000000000008</v>
      </c>
      <c r="I40" s="6">
        <v>2.69</v>
      </c>
      <c r="J40" s="6">
        <f t="shared" si="1"/>
        <v>180.23</v>
      </c>
      <c r="K40" s="6">
        <f t="shared" si="2"/>
        <v>1016.3900000000001</v>
      </c>
    </row>
    <row r="41" spans="1:12" ht="60" x14ac:dyDescent="0.25">
      <c r="A41" s="5" t="s">
        <v>92</v>
      </c>
      <c r="B41" s="5" t="s">
        <v>7</v>
      </c>
      <c r="C41" s="5" t="s">
        <v>35</v>
      </c>
      <c r="D41" s="10" t="s">
        <v>93</v>
      </c>
      <c r="E41" s="5" t="s">
        <v>91</v>
      </c>
      <c r="F41" s="6">
        <v>1</v>
      </c>
      <c r="G41" s="6">
        <v>1960</v>
      </c>
      <c r="H41" s="6">
        <f t="shared" si="0"/>
        <v>1960</v>
      </c>
      <c r="I41" s="6">
        <v>71.239999999999995</v>
      </c>
      <c r="J41" s="6">
        <f t="shared" si="1"/>
        <v>71.239999999999995</v>
      </c>
      <c r="K41" s="6">
        <f t="shared" si="2"/>
        <v>2031.24</v>
      </c>
    </row>
    <row r="42" spans="1:12" ht="60" x14ac:dyDescent="0.25">
      <c r="A42" s="5" t="s">
        <v>94</v>
      </c>
      <c r="B42" s="5" t="s">
        <v>7</v>
      </c>
      <c r="C42" s="5" t="s">
        <v>36</v>
      </c>
      <c r="D42" s="10" t="s">
        <v>95</v>
      </c>
      <c r="E42" s="5" t="s">
        <v>88</v>
      </c>
      <c r="F42" s="6">
        <v>2</v>
      </c>
      <c r="G42" s="6">
        <v>180</v>
      </c>
      <c r="H42" s="6">
        <f t="shared" si="0"/>
        <v>360</v>
      </c>
      <c r="I42" s="6">
        <v>12</v>
      </c>
      <c r="J42" s="6">
        <f t="shared" si="1"/>
        <v>24</v>
      </c>
      <c r="K42" s="6">
        <f t="shared" si="2"/>
        <v>384</v>
      </c>
    </row>
    <row r="43" spans="1:12" s="3" customFormat="1" x14ac:dyDescent="0.25">
      <c r="A43" s="7"/>
      <c r="B43" s="7"/>
      <c r="C43" s="7"/>
      <c r="D43" s="8" t="s">
        <v>111</v>
      </c>
      <c r="E43" s="7"/>
      <c r="F43" s="9"/>
      <c r="G43" s="9"/>
      <c r="H43" s="9">
        <f>SUM(H38:H42)</f>
        <v>5400.16</v>
      </c>
      <c r="I43" s="9"/>
      <c r="J43" s="9">
        <f>SUM(J38:J42)</f>
        <v>1172.05</v>
      </c>
      <c r="K43" s="9">
        <f>J43+H43</f>
        <v>6572.21</v>
      </c>
      <c r="L43" s="4"/>
    </row>
    <row r="44" spans="1:12" s="3" customFormat="1" x14ac:dyDescent="0.25">
      <c r="A44" s="7" t="s">
        <v>96</v>
      </c>
      <c r="B44" s="7"/>
      <c r="C44" s="7"/>
      <c r="D44" s="8" t="s">
        <v>37</v>
      </c>
      <c r="E44" s="7" t="s">
        <v>6</v>
      </c>
      <c r="F44" s="9"/>
      <c r="G44" s="9"/>
      <c r="H44" s="9">
        <f t="shared" si="0"/>
        <v>0</v>
      </c>
      <c r="I44" s="9"/>
      <c r="J44" s="9">
        <f t="shared" si="1"/>
        <v>0</v>
      </c>
      <c r="K44" s="9">
        <f t="shared" si="2"/>
        <v>0</v>
      </c>
      <c r="L44" s="4"/>
    </row>
    <row r="45" spans="1:12" ht="45" x14ac:dyDescent="0.25">
      <c r="A45" s="5" t="s">
        <v>97</v>
      </c>
      <c r="B45" s="5" t="s">
        <v>22</v>
      </c>
      <c r="C45" s="5" t="s">
        <v>38</v>
      </c>
      <c r="D45" s="10" t="s">
        <v>98</v>
      </c>
      <c r="E45" s="5" t="s">
        <v>99</v>
      </c>
      <c r="F45" s="6">
        <v>620</v>
      </c>
      <c r="G45" s="6">
        <v>3.883</v>
      </c>
      <c r="H45" s="6">
        <f t="shared" si="0"/>
        <v>2407.46</v>
      </c>
      <c r="I45" s="6">
        <v>0</v>
      </c>
      <c r="J45" s="6">
        <f t="shared" si="1"/>
        <v>0</v>
      </c>
      <c r="K45" s="6">
        <f t="shared" si="2"/>
        <v>2407.46</v>
      </c>
    </row>
    <row r="46" spans="1:12" ht="30" x14ac:dyDescent="0.25">
      <c r="A46" s="5" t="s">
        <v>100</v>
      </c>
      <c r="B46" s="5" t="s">
        <v>7</v>
      </c>
      <c r="C46" s="5" t="s">
        <v>39</v>
      </c>
      <c r="D46" s="10" t="s">
        <v>101</v>
      </c>
      <c r="E46" s="5" t="s">
        <v>91</v>
      </c>
      <c r="F46" s="6">
        <v>620</v>
      </c>
      <c r="G46" s="6">
        <v>0.7</v>
      </c>
      <c r="H46" s="6">
        <f t="shared" si="0"/>
        <v>434</v>
      </c>
      <c r="I46" s="6">
        <v>2.35</v>
      </c>
      <c r="J46" s="6">
        <f t="shared" si="1"/>
        <v>1457</v>
      </c>
      <c r="K46" s="6">
        <f t="shared" si="2"/>
        <v>1891</v>
      </c>
    </row>
    <row r="47" spans="1:12" s="3" customFormat="1" x14ac:dyDescent="0.25">
      <c r="A47" s="7"/>
      <c r="B47" s="7"/>
      <c r="C47" s="7"/>
      <c r="D47" s="8" t="s">
        <v>111</v>
      </c>
      <c r="E47" s="7"/>
      <c r="F47" s="9"/>
      <c r="G47" s="9"/>
      <c r="H47" s="9">
        <f>SUM(H44:H46)</f>
        <v>2841.46</v>
      </c>
      <c r="I47" s="9"/>
      <c r="J47" s="9">
        <f>SUM(J44:J46)</f>
        <v>1457</v>
      </c>
      <c r="K47" s="9">
        <f t="shared" si="2"/>
        <v>4298.46</v>
      </c>
      <c r="L47" s="4"/>
    </row>
    <row r="48" spans="1:12" s="3" customFormat="1" x14ac:dyDescent="0.25">
      <c r="A48" s="7"/>
      <c r="B48" s="7"/>
      <c r="C48" s="7"/>
      <c r="D48" s="8" t="s">
        <v>112</v>
      </c>
      <c r="E48" s="7"/>
      <c r="F48" s="9"/>
      <c r="G48" s="9"/>
      <c r="H48" s="9">
        <f>H47+H43+H37+H33+H29+H22+H18</f>
        <v>88744.729800000001</v>
      </c>
      <c r="I48" s="9"/>
      <c r="J48" s="9">
        <f>J47+J43+J37+J33+J29+J22+J18</f>
        <v>50926.544320000001</v>
      </c>
      <c r="K48" s="9">
        <f>J48+H48</f>
        <v>139671.27412000002</v>
      </c>
      <c r="L48" s="4"/>
    </row>
    <row r="50" spans="4:7" x14ac:dyDescent="0.25">
      <c r="D50" t="s">
        <v>115</v>
      </c>
      <c r="E50" s="12">
        <f>K48</f>
        <v>139671.27412000002</v>
      </c>
      <c r="F50" s="2" t="s">
        <v>118</v>
      </c>
    </row>
    <row r="51" spans="4:7" x14ac:dyDescent="0.25">
      <c r="D51" t="s">
        <v>116</v>
      </c>
      <c r="E51" s="12">
        <f>H48</f>
        <v>88744.729800000001</v>
      </c>
      <c r="F51" s="2" t="s">
        <v>119</v>
      </c>
    </row>
    <row r="52" spans="4:7" x14ac:dyDescent="0.25">
      <c r="D52" t="s">
        <v>117</v>
      </c>
      <c r="E52" s="12">
        <f>J48</f>
        <v>50926.544320000001</v>
      </c>
      <c r="F52" s="2" t="s">
        <v>120</v>
      </c>
    </row>
    <row r="54" spans="4:7" x14ac:dyDescent="0.25">
      <c r="E54" s="3" t="s">
        <v>121</v>
      </c>
    </row>
    <row r="56" spans="4:7" x14ac:dyDescent="0.25">
      <c r="D56" t="s">
        <v>122</v>
      </c>
      <c r="G56" s="2" t="s">
        <v>123</v>
      </c>
    </row>
  </sheetData>
  <mergeCells count="1">
    <mergeCell ref="A1:K1"/>
  </mergeCells>
  <pageMargins left="0.25" right="0.25" top="0.75" bottom="0.75" header="0.3" footer="0.3"/>
  <pageSetup paperSize="9" scale="80" orientation="landscape" horizontalDpi="0" verticalDpi="0" r:id="rId1"/>
  <rowBreaks count="1" manualBreakCount="1">
    <brk id="1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PROPOSTA</vt:lpstr>
      <vt:lpstr>ORCAMENTO</vt:lpstr>
      <vt:lpstr>ORCAMENTO!Area_de_impressao</vt:lpstr>
      <vt:lpstr>PROPOSTA!Area_de_impressao</vt:lpstr>
      <vt:lpstr>ORCAMENTO!Titulos_de_impressao</vt:lpstr>
      <vt:lpstr>PROPOSTA!Titulos_de_impressao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2022-08-24T18:53:11Z</cp:lastPrinted>
  <dcterms:created xsi:type="dcterms:W3CDTF">2022-08-24T17:02:35Z</dcterms:created>
  <dcterms:modified xsi:type="dcterms:W3CDTF">2022-08-24T18:56:08Z</dcterms:modified>
</cp:coreProperties>
</file>