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SINAPI\ORÇAMENTOS\PAVIMENTA-RUA LEIB TAVJNHASKI E SCHILO KOTIARENKO\PAVIMENTA-2 LICITACAO\"/>
    </mc:Choice>
  </mc:AlternateContent>
  <bookViews>
    <workbookView xWindow="0" yWindow="0" windowWidth="28800" windowHeight="12300" activeTab="1"/>
  </bookViews>
  <sheets>
    <sheet name="PLANILHA PROPOSTA" sheetId="2" r:id="rId1"/>
    <sheet name="PLANILHA MAT MAO DE OBRA" sheetId="1" r:id="rId2"/>
  </sheets>
  <definedNames>
    <definedName name="_xlnm.Print_Area" localSheetId="1">'PLANILHA MAT MAO DE OBRA'!$A$1:$K$37</definedName>
    <definedName name="_xlnm.Print_Area" localSheetId="0">'PLANILHA PROPOSTA'!$A$1:$K$37</definedName>
    <definedName name="TipoOrçamento">"BASE"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0" i="2" l="1"/>
  <c r="H30" i="2"/>
  <c r="K30" i="2" s="1"/>
  <c r="K29" i="2"/>
  <c r="J29" i="2"/>
  <c r="H29" i="2"/>
  <c r="J28" i="2"/>
  <c r="K28" i="2" s="1"/>
  <c r="K26" i="2"/>
  <c r="J26" i="2"/>
  <c r="H26" i="2"/>
  <c r="J25" i="2"/>
  <c r="K25" i="2" s="1"/>
  <c r="H25" i="2"/>
  <c r="J24" i="2"/>
  <c r="J27" i="2" s="1"/>
  <c r="H24" i="2"/>
  <c r="K24" i="2" s="1"/>
  <c r="K22" i="2"/>
  <c r="J22" i="2"/>
  <c r="H22" i="2"/>
  <c r="J21" i="2"/>
  <c r="G21" i="2"/>
  <c r="H21" i="2" s="1"/>
  <c r="K21" i="2" s="1"/>
  <c r="J20" i="2"/>
  <c r="G20" i="2"/>
  <c r="H20" i="2" s="1"/>
  <c r="K20" i="2" s="1"/>
  <c r="J19" i="2"/>
  <c r="K19" i="2" s="1"/>
  <c r="H19" i="2"/>
  <c r="J18" i="2"/>
  <c r="H18" i="2"/>
  <c r="K18" i="2" s="1"/>
  <c r="J17" i="2"/>
  <c r="J23" i="2" s="1"/>
  <c r="H17" i="2"/>
  <c r="K17" i="2" s="1"/>
  <c r="J14" i="2"/>
  <c r="K14" i="2" s="1"/>
  <c r="H14" i="2"/>
  <c r="J13" i="2"/>
  <c r="H13" i="2"/>
  <c r="K13" i="2" s="1"/>
  <c r="J12" i="2"/>
  <c r="J15" i="2" s="1"/>
  <c r="H12" i="2"/>
  <c r="K12" i="2" s="1"/>
  <c r="J18" i="1"/>
  <c r="H29" i="1"/>
  <c r="H30" i="1" s="1"/>
  <c r="H26" i="1"/>
  <c r="H25" i="1"/>
  <c r="H24" i="1"/>
  <c r="H22" i="1"/>
  <c r="H21" i="1"/>
  <c r="H20" i="1"/>
  <c r="H19" i="1"/>
  <c r="H18" i="1"/>
  <c r="H17" i="1"/>
  <c r="H14" i="1"/>
  <c r="H13" i="1"/>
  <c r="J12" i="1"/>
  <c r="J29" i="1"/>
  <c r="J30" i="1" s="1"/>
  <c r="J28" i="1"/>
  <c r="K28" i="1" s="1"/>
  <c r="J26" i="1"/>
  <c r="J25" i="1"/>
  <c r="J24" i="1"/>
  <c r="J22" i="1"/>
  <c r="J21" i="1"/>
  <c r="J20" i="1"/>
  <c r="J19" i="1"/>
  <c r="J17" i="1"/>
  <c r="J14" i="1"/>
  <c r="J13" i="1"/>
  <c r="H12" i="1"/>
  <c r="K15" i="2" l="1"/>
  <c r="J31" i="2"/>
  <c r="D35" i="2" s="1"/>
  <c r="H23" i="2"/>
  <c r="K23" i="2" s="1"/>
  <c r="H27" i="2"/>
  <c r="H15" i="2"/>
  <c r="J23" i="1"/>
  <c r="K14" i="1"/>
  <c r="J27" i="1"/>
  <c r="K27" i="1" s="1"/>
  <c r="K30" i="1"/>
  <c r="K17" i="1"/>
  <c r="K22" i="1"/>
  <c r="K26" i="1"/>
  <c r="K13" i="1"/>
  <c r="K19" i="1"/>
  <c r="K24" i="1"/>
  <c r="H23" i="1"/>
  <c r="K21" i="1"/>
  <c r="H27" i="1"/>
  <c r="H15" i="1"/>
  <c r="K12" i="1"/>
  <c r="K29" i="1"/>
  <c r="K25" i="1"/>
  <c r="K20" i="1"/>
  <c r="K18" i="1"/>
  <c r="J15" i="1"/>
  <c r="J31" i="1" l="1"/>
  <c r="K27" i="2"/>
  <c r="K31" i="2" s="1"/>
  <c r="D33" i="2" s="1"/>
  <c r="H31" i="2"/>
  <c r="D34" i="2" s="1"/>
  <c r="K23" i="1"/>
  <c r="K15" i="1"/>
  <c r="H31" i="1"/>
  <c r="K31" i="1" l="1"/>
</calcChain>
</file>

<file path=xl/sharedStrings.xml><?xml version="1.0" encoding="utf-8"?>
<sst xmlns="http://schemas.openxmlformats.org/spreadsheetml/2006/main" count="201" uniqueCount="83">
  <si>
    <t>PROJETO PAVIMENTA</t>
  </si>
  <si>
    <t>1.</t>
  </si>
  <si>
    <t>SERVIÇOS INICIAIS</t>
  </si>
  <si>
    <t/>
  </si>
  <si>
    <t>1.1.</t>
  </si>
  <si>
    <t>SINAPI-I</t>
  </si>
  <si>
    <t>4813</t>
  </si>
  <si>
    <t>PLACA DE OBRA (PARA CONSTRUCAO CIVIL) EM CHAPA GALVANIZADA *N. 22*, ADESIVADA, DE *2,4 X 1,2* M (SEM POSTES PARA FIXACAO)</t>
  </si>
  <si>
    <t xml:space="preserve">M2    </t>
  </si>
  <si>
    <t>1.2.</t>
  </si>
  <si>
    <t>COMP</t>
  </si>
  <si>
    <t>CP 001</t>
  </si>
  <si>
    <t xml:space="preserve">MOBILIZAÇÃO /DESMOBILIZAÇÃO  DE EQUIPAMENTOS </t>
  </si>
  <si>
    <t xml:space="preserve">UN </t>
  </si>
  <si>
    <t>1.3.</t>
  </si>
  <si>
    <t>COMP ATUAL</t>
  </si>
  <si>
    <t>CPU AUX 04</t>
  </si>
  <si>
    <t>ADMINISTRAÇÃO LOCAL</t>
  </si>
  <si>
    <t>2.</t>
  </si>
  <si>
    <t>PAVIMENTAÇÃO</t>
  </si>
  <si>
    <t>2.1.</t>
  </si>
  <si>
    <t>CP 003</t>
  </si>
  <si>
    <t>LIMPEZA VARRIÇÃO E LAVAGEM DE PISTA</t>
  </si>
  <si>
    <t>M²</t>
  </si>
  <si>
    <t>2.2.</t>
  </si>
  <si>
    <t>CP 004</t>
  </si>
  <si>
    <t>PINTURA DE LIGAÇÃO COM EMULSÃO RR-2C INCLUSIVE AFTALTO E TRANSPORTE</t>
  </si>
  <si>
    <t>2.3.</t>
  </si>
  <si>
    <t>CP 005</t>
  </si>
  <si>
    <t>REPERFILAGEM DE PAVIMENTO COM APLICAÇÃO DE CONCRETO BETUMINOSO USINADO A QUENTE - CBUQ FORNECIMENTO E EXECUÇÃO</t>
  </si>
  <si>
    <t>M3</t>
  </si>
  <si>
    <t>2.4.</t>
  </si>
  <si>
    <t>cp 004</t>
  </si>
  <si>
    <t>2.5.</t>
  </si>
  <si>
    <t>2.6.</t>
  </si>
  <si>
    <t>SINAPI</t>
  </si>
  <si>
    <t>97915</t>
  </si>
  <si>
    <t>TRANSPORTE COM CAMINHÃO BASCULANTE DE 6 M³, EM VIA URBANA PAVIMENTADA, ADICIONAL PARA DMT EXCEDENTE A 30 KM (UNIDADE: M3XKM). AF_07/2020</t>
  </si>
  <si>
    <t>M3XKM</t>
  </si>
  <si>
    <t>3.</t>
  </si>
  <si>
    <t>SINALIZAÇÃO</t>
  </si>
  <si>
    <t>3.1.</t>
  </si>
  <si>
    <t>102512</t>
  </si>
  <si>
    <t>PINTURA DE EIXO VIÁRIO SOBRE ASFALTO COM TINTA RETRORREFLETIVA A BASE DE RESINA ACRÍLICA COM MICROESFERAS DE VIDRO, APLICAÇÃO MECÂNICA COM DEMARCADORA AUTOPROPELIDA. AF_05/2021</t>
  </si>
  <si>
    <t>M</t>
  </si>
  <si>
    <t>3.2.</t>
  </si>
  <si>
    <t>102509</t>
  </si>
  <si>
    <t>PINTURA DE FAIXA DE PEDESTRE OU ZEBRADA TINTA RETRORREFLETIVA A BASE DE RESINA ACRÍLICA COM MICROESFERAS DE VIDRO, E = 30 CM, APLICAÇÃO MANUAL. AF_05/2021</t>
  </si>
  <si>
    <t>M2</t>
  </si>
  <si>
    <t>4.</t>
  </si>
  <si>
    <t>SERVIÇOS FINAIS</t>
  </si>
  <si>
    <t>4.1.</t>
  </si>
  <si>
    <t>Item</t>
  </si>
  <si>
    <t>Fonte</t>
  </si>
  <si>
    <t>Código</t>
  </si>
  <si>
    <t>Descrição</t>
  </si>
  <si>
    <t>Unidade</t>
  </si>
  <si>
    <t>Quantidade</t>
  </si>
  <si>
    <t>PLANILHA ORÇAMENTÁRIA</t>
  </si>
  <si>
    <t>PROPRIETARIO: MUNICIPIO DE QUATRO IRMÃOS</t>
  </si>
  <si>
    <t>OBRA: RECAPEAMENTO ASFALTICO SOBRE CALÇAMENTO</t>
  </si>
  <si>
    <t>LOCAL: RUA LEÃO TAVJNHANSKI E RUA SCHMILO KOTIARENCO - QUATRO IRMÃOS - RS</t>
  </si>
  <si>
    <t>TOTAL SERVIÇOS INICIAIS</t>
  </si>
  <si>
    <t>TOTAL PAVIMENTAÇÃO</t>
  </si>
  <si>
    <t>TOTAL SINALIZAÇÃO</t>
  </si>
  <si>
    <t>TOTAL SERVIÇOS FINAIS</t>
  </si>
  <si>
    <t>BDI</t>
  </si>
  <si>
    <t>DATA BASE</t>
  </si>
  <si>
    <t>Unitário Material</t>
  </si>
  <si>
    <t>Total Material</t>
  </si>
  <si>
    <t>Unitário Mão de Obra</t>
  </si>
  <si>
    <t>Total Mão de obra</t>
  </si>
  <si>
    <t>Total Geral</t>
  </si>
  <si>
    <t>TOTAL GERAL</t>
  </si>
  <si>
    <t>JÁ INCLUSO NA PLANILHA</t>
  </si>
  <si>
    <t xml:space="preserve">SENDO O VALOR DE MATERIAL DE </t>
  </si>
  <si>
    <t xml:space="preserve">O PRESENTE ORÇAMENTO IMPORTA EM </t>
  </si>
  <si>
    <t>E MÃO DE OBRA</t>
  </si>
  <si>
    <t>QUATRO IRMÃOS, 28 DE JULHO DE 2022.</t>
  </si>
  <si>
    <t>PLANILHA PROPOSTA</t>
  </si>
  <si>
    <t>A PRESENTE PROPOSTA IMPORTA EM _______________________________________________________________________________________________________________________________________</t>
  </si>
  <si>
    <t>DATA _____________________________________________________________________________________</t>
  </si>
  <si>
    <t>PROPONENTE ______________________________________________________________________________________________________________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</si>
</sst>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0" fillId="0" borderId="0" xfId="0" applyBorder="1"/>
    <xf numFmtId="0" fontId="3" fillId="0" borderId="0" xfId="0" applyFont="1" applyBorder="1" applyAlignment="1" applyProtection="1">
      <alignment horizontal="center" vertical="center" wrapText="1"/>
    </xf>
    <xf numFmtId="43" fontId="0" fillId="0" borderId="0" xfId="1" applyFont="1"/>
    <xf numFmtId="43" fontId="0" fillId="0" borderId="0" xfId="0" applyNumberFormat="1"/>
    <xf numFmtId="0" fontId="0" fillId="0" borderId="1" xfId="0" applyBorder="1"/>
    <xf numFmtId="0" fontId="2" fillId="0" borderId="1" xfId="0" applyFont="1" applyBorder="1" applyAlignment="1">
      <alignment wrapText="1"/>
    </xf>
    <xf numFmtId="43" fontId="0" fillId="0" borderId="1" xfId="1" applyFont="1" applyBorder="1"/>
    <xf numFmtId="0" fontId="0" fillId="0" borderId="1" xfId="0" applyBorder="1" applyAlignment="1">
      <alignment wrapText="1"/>
    </xf>
    <xf numFmtId="0" fontId="2" fillId="0" borderId="1" xfId="0" applyFont="1" applyBorder="1"/>
    <xf numFmtId="43" fontId="2" fillId="0" borderId="1" xfId="1" applyFont="1" applyBorder="1"/>
    <xf numFmtId="0" fontId="4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3" fillId="0" borderId="2" xfId="0" applyFont="1" applyBorder="1" applyAlignment="1" applyProtection="1">
      <alignment horizontal="center" vertical="center" wrapText="1"/>
    </xf>
    <xf numFmtId="0" fontId="3" fillId="0" borderId="3" xfId="0" applyFont="1" applyBorder="1" applyAlignment="1" applyProtection="1">
      <alignment horizontal="center" vertical="center" wrapText="1"/>
    </xf>
    <xf numFmtId="0" fontId="3" fillId="0" borderId="3" xfId="0" applyFont="1" applyBorder="1" applyAlignment="1" applyProtection="1">
      <alignment horizontal="center" vertical="center"/>
    </xf>
    <xf numFmtId="43" fontId="3" fillId="0" borderId="3" xfId="1" applyFont="1" applyBorder="1" applyAlignment="1" applyProtection="1">
      <alignment horizontal="center" vertical="center" wrapText="1"/>
    </xf>
    <xf numFmtId="0" fontId="3" fillId="0" borderId="4" xfId="0" applyFont="1" applyBorder="1" applyAlignment="1" applyProtection="1">
      <alignment horizontal="center" vertical="center" wrapText="1"/>
    </xf>
    <xf numFmtId="0" fontId="0" fillId="0" borderId="5" xfId="0" applyBorder="1"/>
    <xf numFmtId="0" fontId="0" fillId="0" borderId="6" xfId="0" applyBorder="1"/>
    <xf numFmtId="43" fontId="0" fillId="0" borderId="6" xfId="1" applyFont="1" applyBorder="1"/>
    <xf numFmtId="43" fontId="2" fillId="0" borderId="6" xfId="1" applyFont="1" applyBorder="1"/>
    <xf numFmtId="0" fontId="0" fillId="0" borderId="7" xfId="0" applyBorder="1"/>
    <xf numFmtId="0" fontId="0" fillId="0" borderId="8" xfId="0" applyBorder="1"/>
    <xf numFmtId="0" fontId="2" fillId="0" borderId="8" xfId="0" applyFont="1" applyBorder="1"/>
    <xf numFmtId="43" fontId="2" fillId="0" borderId="8" xfId="1" applyFont="1" applyBorder="1"/>
    <xf numFmtId="43" fontId="2" fillId="0" borderId="9" xfId="1" applyFont="1" applyBorder="1"/>
    <xf numFmtId="0" fontId="2" fillId="0" borderId="0" xfId="0" applyFont="1"/>
    <xf numFmtId="10" fontId="2" fillId="0" borderId="0" xfId="0" applyNumberFormat="1" applyFont="1"/>
    <xf numFmtId="17" fontId="2" fillId="0" borderId="0" xfId="0" applyNumberFormat="1" applyFont="1"/>
  </cellXfs>
  <cellStyles count="2">
    <cellStyle name="Normal" xfId="0" builtinId="0"/>
    <cellStyle name="Vírgula" xfId="1" builtinId="3"/>
  </cellStyles>
  <dxfs count="42">
    <dxf>
      <font>
        <condense val="0"/>
        <extend val="0"/>
      </font>
      <fill>
        <patternFill patternType="none">
          <bgColor indexed="65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  <condense val="0"/>
        <extend val="0"/>
        <u/>
        <color auto="1"/>
      </font>
      <fill>
        <patternFill>
          <bgColor indexed="55"/>
        </patternFill>
      </fill>
      <border>
        <top style="thin">
          <color indexed="64"/>
        </top>
      </border>
    </dxf>
    <dxf>
      <font>
        <condense val="0"/>
        <extend val="0"/>
      </font>
      <fill>
        <patternFill patternType="none">
          <bgColor indexed="65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  <condense val="0"/>
        <extend val="0"/>
        <u/>
        <color auto="1"/>
      </font>
      <fill>
        <patternFill>
          <bgColor indexed="55"/>
        </patternFill>
      </fill>
      <border>
        <top style="thin">
          <color indexed="64"/>
        </top>
      </border>
    </dxf>
    <dxf>
      <font>
        <condense val="0"/>
        <extend val="0"/>
      </font>
      <fill>
        <patternFill patternType="none">
          <bgColor indexed="65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  <condense val="0"/>
        <extend val="0"/>
        <u/>
        <color auto="1"/>
      </font>
      <fill>
        <patternFill>
          <bgColor indexed="55"/>
        </patternFill>
      </fill>
      <border>
        <top style="thin">
          <color indexed="64"/>
        </top>
      </border>
    </dxf>
    <dxf>
      <font>
        <condense val="0"/>
        <extend val="0"/>
      </font>
      <fill>
        <patternFill patternType="none">
          <bgColor indexed="65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  <condense val="0"/>
        <extend val="0"/>
        <u/>
        <color auto="1"/>
      </font>
      <fill>
        <patternFill>
          <bgColor indexed="55"/>
        </patternFill>
      </fill>
      <border>
        <top style="thin">
          <color indexed="64"/>
        </top>
      </border>
    </dxf>
    <dxf>
      <font>
        <condense val="0"/>
        <extend val="0"/>
      </font>
      <fill>
        <patternFill patternType="none">
          <bgColor indexed="65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  <condense val="0"/>
        <extend val="0"/>
        <u/>
        <color auto="1"/>
      </font>
      <fill>
        <patternFill>
          <bgColor indexed="55"/>
        </patternFill>
      </fill>
      <border>
        <top style="thin">
          <color indexed="64"/>
        </top>
      </border>
    </dxf>
    <dxf>
      <fill>
        <patternFill patternType="none">
          <bgColor indexed="65"/>
        </patternFill>
      </fill>
    </dxf>
    <dxf>
      <font>
        <condense val="0"/>
        <extend val="0"/>
      </font>
      <fill>
        <patternFill patternType="none">
          <bgColor indexed="65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  <condense val="0"/>
        <extend val="0"/>
        <u/>
        <color auto="1"/>
      </font>
      <fill>
        <patternFill>
          <bgColor indexed="55"/>
        </patternFill>
      </fill>
      <border>
        <top style="thin">
          <color indexed="64"/>
        </top>
      </border>
    </dxf>
    <dxf>
      <font>
        <b val="0"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 val="0"/>
        <i val="0"/>
        <color indexed="47"/>
        <name val="Cambria"/>
        <scheme val="none"/>
      </font>
      <fill>
        <patternFill>
          <bgColor indexed="47"/>
        </patternFill>
      </fill>
    </dxf>
    <dxf>
      <font>
        <b val="0"/>
        <i val="0"/>
        <condense val="0"/>
        <extend val="0"/>
        <color indexed="55"/>
        <name val="Cambria"/>
        <scheme val="none"/>
      </font>
      <fill>
        <patternFill>
          <bgColor indexed="55"/>
        </patternFill>
      </fill>
      <border>
        <top style="thin">
          <color indexed="64"/>
        </top>
      </border>
    </dxf>
    <dxf>
      <fill>
        <patternFill patternType="none">
          <bgColor indexed="65"/>
        </patternFill>
      </fill>
    </dxf>
    <dxf>
      <font>
        <b val="0"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 val="0"/>
        <i val="0"/>
        <color indexed="47"/>
        <name val="Cambria"/>
        <scheme val="none"/>
      </font>
      <fill>
        <patternFill>
          <bgColor indexed="47"/>
        </patternFill>
      </fill>
    </dxf>
    <dxf>
      <font>
        <b val="0"/>
        <i val="0"/>
        <condense val="0"/>
        <extend val="0"/>
        <color indexed="55"/>
        <name val="Cambria"/>
        <scheme val="none"/>
      </font>
      <fill>
        <patternFill>
          <bgColor indexed="55"/>
        </patternFill>
      </fill>
      <border>
        <top style="thin">
          <color indexed="64"/>
        </top>
      </border>
    </dxf>
    <dxf>
      <font>
        <b/>
        <i val="0"/>
      </font>
      <fill>
        <patternFill>
          <bgColor indexed="47"/>
        </patternFill>
      </fill>
    </dxf>
    <dxf>
      <font>
        <b/>
        <i val="0"/>
      </font>
      <fill>
        <patternFill>
          <bgColor indexed="55"/>
        </patternFill>
      </fill>
      <border>
        <top style="thin">
          <color indexed="64"/>
        </top>
      </border>
    </dxf>
    <dxf>
      <font>
        <b val="0"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 val="0"/>
        <i val="0"/>
        <color indexed="47"/>
        <name val="Cambria"/>
        <scheme val="none"/>
      </font>
      <fill>
        <patternFill>
          <bgColor indexed="47"/>
        </patternFill>
      </fill>
    </dxf>
    <dxf>
      <font>
        <b val="0"/>
        <i val="0"/>
        <condense val="0"/>
        <extend val="0"/>
        <color indexed="55"/>
        <name val="Cambria"/>
        <scheme val="none"/>
      </font>
      <fill>
        <patternFill>
          <bgColor indexed="55"/>
        </patternFill>
      </fill>
      <border>
        <top style="thin">
          <color indexed="64"/>
        </top>
      </border>
    </dxf>
    <dxf>
      <fill>
        <patternFill>
          <bgColor theme="0"/>
        </patternFill>
      </fill>
    </dxf>
    <dxf>
      <font>
        <b/>
        <i val="0"/>
        <color indexed="47"/>
        <name val="Cambria"/>
        <scheme val="none"/>
      </font>
      <fill>
        <patternFill>
          <bgColor indexed="47"/>
        </patternFill>
      </fill>
    </dxf>
    <dxf>
      <font>
        <b/>
        <i val="0"/>
        <condense val="0"/>
        <extend val="0"/>
        <color indexed="55"/>
        <name val="Cambria"/>
        <scheme val="none"/>
      </font>
      <fill>
        <patternFill>
          <bgColor indexed="55"/>
        </patternFill>
      </fill>
      <border>
        <top style="thin">
          <color indexed="64"/>
        </top>
      </border>
    </dxf>
    <dxf>
      <font>
        <condense val="0"/>
        <extend val="0"/>
        <color indexed="47"/>
      </font>
      <fill>
        <patternFill>
          <bgColor indexed="47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  <fill>
        <patternFill>
          <bgColor indexed="55"/>
        </patternFill>
      </fill>
      <border>
        <top style="thin">
          <color indexed="64"/>
        </top>
      </border>
    </dxf>
    <dxf>
      <font>
        <b/>
        <i val="0"/>
      </font>
      <fill>
        <patternFill>
          <bgColor rgb="FFC0C0C0"/>
        </patternFill>
      </fill>
    </dxf>
    <dxf>
      <font>
        <b/>
        <i val="0"/>
      </font>
      <fill>
        <patternFill>
          <bgColor rgb="FF969696"/>
        </patternFill>
      </fill>
    </dxf>
    <dxf>
      <font>
        <color theme="1"/>
      </font>
    </dxf>
    <dxf>
      <font>
        <b/>
        <i val="0"/>
      </font>
      <fill>
        <patternFill>
          <bgColor rgb="FFC0C0C0"/>
        </patternFill>
      </fill>
    </dxf>
    <dxf>
      <font>
        <b/>
        <i val="0"/>
      </font>
      <fill>
        <patternFill>
          <bgColor rgb="FF96969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zoomScaleNormal="100" workbookViewId="0">
      <selection activeCell="D8" sqref="D8"/>
    </sheetView>
  </sheetViews>
  <sheetFormatPr defaultRowHeight="15" x14ac:dyDescent="0.25"/>
  <cols>
    <col min="1" max="1" width="9.85546875" customWidth="1"/>
    <col min="2" max="2" width="13.5703125" customWidth="1"/>
    <col min="3" max="3" width="11.85546875" customWidth="1"/>
    <col min="4" max="4" width="79.28515625" customWidth="1"/>
    <col min="6" max="6" width="11.42578125" style="3" bestFit="1" customWidth="1"/>
    <col min="7" max="7" width="9.5703125" bestFit="1" customWidth="1"/>
    <col min="8" max="8" width="17.140625" bestFit="1" customWidth="1"/>
    <col min="9" max="9" width="9.5703125" bestFit="1" customWidth="1"/>
    <col min="10" max="10" width="16.7109375" bestFit="1" customWidth="1"/>
    <col min="11" max="11" width="14.28515625" customWidth="1"/>
    <col min="12" max="12" width="9.140625" style="1"/>
  </cols>
  <sheetData>
    <row r="1" spans="1:12" ht="18" customHeight="1" x14ac:dyDescent="0.35">
      <c r="A1" s="12" t="s">
        <v>58</v>
      </c>
      <c r="B1" s="12"/>
      <c r="C1" s="12"/>
      <c r="D1" s="12"/>
      <c r="E1" s="12"/>
      <c r="F1" s="12"/>
      <c r="G1" s="12"/>
      <c r="H1" s="12"/>
      <c r="I1" s="12"/>
      <c r="J1" s="12"/>
      <c r="K1" s="12"/>
    </row>
    <row r="2" spans="1:12" ht="21" x14ac:dyDescent="0.35">
      <c r="A2" s="11" t="s">
        <v>0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</row>
    <row r="4" spans="1:12" x14ac:dyDescent="0.25">
      <c r="A4" s="27" t="s">
        <v>59</v>
      </c>
      <c r="B4" s="27"/>
      <c r="C4" s="27"/>
    </row>
    <row r="5" spans="1:12" x14ac:dyDescent="0.25">
      <c r="A5" s="27" t="s">
        <v>60</v>
      </c>
      <c r="B5" s="27"/>
      <c r="C5" s="27"/>
    </row>
    <row r="6" spans="1:12" x14ac:dyDescent="0.25">
      <c r="A6" s="27" t="s">
        <v>61</v>
      </c>
      <c r="B6" s="27"/>
      <c r="C6" s="27"/>
    </row>
    <row r="7" spans="1:12" x14ac:dyDescent="0.25">
      <c r="A7" s="27" t="s">
        <v>66</v>
      </c>
      <c r="B7" s="28">
        <v>0.23649999999999999</v>
      </c>
      <c r="C7" s="27" t="s">
        <v>74</v>
      </c>
    </row>
    <row r="8" spans="1:12" ht="15.75" thickBot="1" x14ac:dyDescent="0.3">
      <c r="A8" s="27" t="s">
        <v>67</v>
      </c>
      <c r="B8" s="29">
        <v>44652</v>
      </c>
      <c r="C8" s="27"/>
    </row>
    <row r="9" spans="1:12" ht="38.25" x14ac:dyDescent="0.25">
      <c r="A9" s="13" t="s">
        <v>52</v>
      </c>
      <c r="B9" s="14" t="s">
        <v>53</v>
      </c>
      <c r="C9" s="14" t="s">
        <v>54</v>
      </c>
      <c r="D9" s="14" t="s">
        <v>55</v>
      </c>
      <c r="E9" s="15" t="s">
        <v>56</v>
      </c>
      <c r="F9" s="16" t="s">
        <v>57</v>
      </c>
      <c r="G9" s="14" t="s">
        <v>68</v>
      </c>
      <c r="H9" s="14" t="s">
        <v>69</v>
      </c>
      <c r="I9" s="14" t="s">
        <v>70</v>
      </c>
      <c r="J9" s="14" t="s">
        <v>71</v>
      </c>
      <c r="K9" s="17" t="s">
        <v>72</v>
      </c>
      <c r="L9" s="2"/>
    </row>
    <row r="10" spans="1:12" x14ac:dyDescent="0.25">
      <c r="A10" s="18"/>
      <c r="B10" s="5"/>
      <c r="C10" s="5"/>
      <c r="D10" s="6" t="s">
        <v>0</v>
      </c>
      <c r="E10" s="5"/>
      <c r="F10" s="7"/>
      <c r="G10" s="5"/>
      <c r="H10" s="5"/>
      <c r="I10" s="5"/>
      <c r="J10" s="5"/>
      <c r="K10" s="19"/>
    </row>
    <row r="11" spans="1:12" x14ac:dyDescent="0.25">
      <c r="A11" s="18" t="s">
        <v>1</v>
      </c>
      <c r="B11" s="5"/>
      <c r="C11" s="5"/>
      <c r="D11" s="6" t="s">
        <v>2</v>
      </c>
      <c r="E11" s="5" t="s">
        <v>3</v>
      </c>
      <c r="F11" s="7"/>
      <c r="G11" s="7"/>
      <c r="H11" s="7"/>
      <c r="I11" s="7"/>
      <c r="J11" s="7"/>
      <c r="K11" s="20"/>
    </row>
    <row r="12" spans="1:12" ht="30" x14ac:dyDescent="0.25">
      <c r="A12" s="18" t="s">
        <v>4</v>
      </c>
      <c r="B12" s="5" t="s">
        <v>5</v>
      </c>
      <c r="C12" s="5" t="s">
        <v>6</v>
      </c>
      <c r="D12" s="8" t="s">
        <v>7</v>
      </c>
      <c r="E12" s="5" t="s">
        <v>8</v>
      </c>
      <c r="F12" s="7">
        <v>2.88</v>
      </c>
      <c r="G12" s="7">
        <v>222.57</v>
      </c>
      <c r="H12" s="7">
        <f>G12*F12</f>
        <v>641.00159999999994</v>
      </c>
      <c r="I12" s="7">
        <v>55.641999999999996</v>
      </c>
      <c r="J12" s="7">
        <f>I12*F12</f>
        <v>160.24895999999998</v>
      </c>
      <c r="K12" s="20">
        <f>H12+J12</f>
        <v>801.25055999999995</v>
      </c>
    </row>
    <row r="13" spans="1:12" x14ac:dyDescent="0.25">
      <c r="A13" s="18" t="s">
        <v>9</v>
      </c>
      <c r="B13" s="5" t="s">
        <v>10</v>
      </c>
      <c r="C13" s="5" t="s">
        <v>11</v>
      </c>
      <c r="D13" s="8" t="s">
        <v>12</v>
      </c>
      <c r="E13" s="5" t="s">
        <v>13</v>
      </c>
      <c r="F13" s="7">
        <v>1</v>
      </c>
      <c r="G13" s="7">
        <v>0</v>
      </c>
      <c r="H13" s="7">
        <f t="shared" ref="H13:H14" si="0">G13*F13</f>
        <v>0</v>
      </c>
      <c r="I13" s="7">
        <v>2379.84</v>
      </c>
      <c r="J13" s="7">
        <f t="shared" ref="J13:J29" si="1">I13*F13</f>
        <v>2379.84</v>
      </c>
      <c r="K13" s="20">
        <f t="shared" ref="K13:K14" si="2">H13+J13</f>
        <v>2379.84</v>
      </c>
    </row>
    <row r="14" spans="1:12" x14ac:dyDescent="0.25">
      <c r="A14" s="18" t="s">
        <v>14</v>
      </c>
      <c r="B14" s="5" t="s">
        <v>15</v>
      </c>
      <c r="C14" s="5" t="s">
        <v>16</v>
      </c>
      <c r="D14" s="8" t="s">
        <v>17</v>
      </c>
      <c r="E14" s="5" t="s">
        <v>13</v>
      </c>
      <c r="F14" s="7">
        <v>1</v>
      </c>
      <c r="G14" s="7">
        <v>0</v>
      </c>
      <c r="H14" s="7">
        <f t="shared" si="0"/>
        <v>0</v>
      </c>
      <c r="I14" s="7">
        <v>8049.84</v>
      </c>
      <c r="J14" s="7">
        <f t="shared" si="1"/>
        <v>8049.84</v>
      </c>
      <c r="K14" s="20">
        <f t="shared" si="2"/>
        <v>8049.84</v>
      </c>
    </row>
    <row r="15" spans="1:12" x14ac:dyDescent="0.25">
      <c r="A15" s="18"/>
      <c r="B15" s="5"/>
      <c r="C15" s="5"/>
      <c r="D15" s="6" t="s">
        <v>62</v>
      </c>
      <c r="E15" s="9"/>
      <c r="F15" s="10"/>
      <c r="G15" s="10"/>
      <c r="H15" s="10">
        <f>SUM(H12:H14)</f>
        <v>641.00159999999994</v>
      </c>
      <c r="I15" s="10"/>
      <c r="J15" s="10">
        <f>SUM(J12:J14)</f>
        <v>10589.928960000001</v>
      </c>
      <c r="K15" s="21">
        <f>SUM(K12:K14)</f>
        <v>11230.930560000001</v>
      </c>
    </row>
    <row r="16" spans="1:12" x14ac:dyDescent="0.25">
      <c r="A16" s="18" t="s">
        <v>18</v>
      </c>
      <c r="B16" s="5"/>
      <c r="C16" s="5"/>
      <c r="D16" s="6" t="s">
        <v>19</v>
      </c>
      <c r="E16" s="5" t="s">
        <v>3</v>
      </c>
      <c r="F16" s="7"/>
      <c r="G16" s="7"/>
      <c r="H16" s="7"/>
      <c r="I16" s="7"/>
      <c r="J16" s="7"/>
      <c r="K16" s="20"/>
    </row>
    <row r="17" spans="1:11" x14ac:dyDescent="0.25">
      <c r="A17" s="18" t="s">
        <v>20</v>
      </c>
      <c r="B17" s="5" t="s">
        <v>10</v>
      </c>
      <c r="C17" s="5" t="s">
        <v>21</v>
      </c>
      <c r="D17" s="8" t="s">
        <v>22</v>
      </c>
      <c r="E17" s="5" t="s">
        <v>23</v>
      </c>
      <c r="F17" s="7">
        <v>6170.65</v>
      </c>
      <c r="G17" s="7">
        <v>1.75</v>
      </c>
      <c r="H17" s="7">
        <f t="shared" ref="H17:H29" si="3">G17*F17</f>
        <v>10798.637499999999</v>
      </c>
      <c r="I17" s="7">
        <v>1.2200000000000002</v>
      </c>
      <c r="J17" s="7">
        <f t="shared" si="1"/>
        <v>7528.1930000000011</v>
      </c>
      <c r="K17" s="20">
        <f t="shared" ref="K17:K30" si="4">H17+J17</f>
        <v>18326.8305</v>
      </c>
    </row>
    <row r="18" spans="1:11" x14ac:dyDescent="0.25">
      <c r="A18" s="18" t="s">
        <v>24</v>
      </c>
      <c r="B18" s="5" t="s">
        <v>10</v>
      </c>
      <c r="C18" s="5" t="s">
        <v>25</v>
      </c>
      <c r="D18" s="8" t="s">
        <v>26</v>
      </c>
      <c r="E18" s="5" t="s">
        <v>23</v>
      </c>
      <c r="F18" s="7">
        <v>6170.65</v>
      </c>
      <c r="G18" s="7">
        <v>2.68</v>
      </c>
      <c r="H18" s="7">
        <f t="shared" si="3"/>
        <v>16537.342000000001</v>
      </c>
      <c r="I18" s="7">
        <v>0.62999999999999989</v>
      </c>
      <c r="J18" s="7">
        <f t="shared" si="1"/>
        <v>3887.5094999999992</v>
      </c>
      <c r="K18" s="20">
        <f t="shared" si="4"/>
        <v>20424.851500000001</v>
      </c>
    </row>
    <row r="19" spans="1:11" ht="30" x14ac:dyDescent="0.25">
      <c r="A19" s="18" t="s">
        <v>27</v>
      </c>
      <c r="B19" s="5" t="s">
        <v>10</v>
      </c>
      <c r="C19" s="5" t="s">
        <v>28</v>
      </c>
      <c r="D19" s="8" t="s">
        <v>29</v>
      </c>
      <c r="E19" s="5" t="s">
        <v>30</v>
      </c>
      <c r="F19" s="7">
        <v>246.83</v>
      </c>
      <c r="G19" s="7">
        <v>1080</v>
      </c>
      <c r="H19" s="7">
        <f t="shared" si="3"/>
        <v>266576.40000000002</v>
      </c>
      <c r="I19" s="7">
        <v>452.77</v>
      </c>
      <c r="J19" s="7">
        <f t="shared" si="1"/>
        <v>111757.2191</v>
      </c>
      <c r="K19" s="20">
        <f t="shared" si="4"/>
        <v>378333.61910000001</v>
      </c>
    </row>
    <row r="20" spans="1:11" x14ac:dyDescent="0.25">
      <c r="A20" s="18" t="s">
        <v>31</v>
      </c>
      <c r="B20" s="5" t="s">
        <v>10</v>
      </c>
      <c r="C20" s="5" t="s">
        <v>32</v>
      </c>
      <c r="D20" s="8" t="s">
        <v>26</v>
      </c>
      <c r="E20" s="5" t="s">
        <v>23</v>
      </c>
      <c r="F20" s="7">
        <v>4415.6499999999996</v>
      </c>
      <c r="G20" s="7">
        <f>G18</f>
        <v>2.68</v>
      </c>
      <c r="H20" s="7">
        <f t="shared" si="3"/>
        <v>11833.941999999999</v>
      </c>
      <c r="I20" s="7">
        <v>0.62999999999999989</v>
      </c>
      <c r="J20" s="7">
        <f t="shared" si="1"/>
        <v>2781.8594999999991</v>
      </c>
      <c r="K20" s="20">
        <f t="shared" si="4"/>
        <v>14615.801499999998</v>
      </c>
    </row>
    <row r="21" spans="1:11" ht="30" x14ac:dyDescent="0.25">
      <c r="A21" s="18" t="s">
        <v>33</v>
      </c>
      <c r="B21" s="5" t="s">
        <v>10</v>
      </c>
      <c r="C21" s="5" t="s">
        <v>28</v>
      </c>
      <c r="D21" s="8" t="s">
        <v>29</v>
      </c>
      <c r="E21" s="5" t="s">
        <v>30</v>
      </c>
      <c r="F21" s="7">
        <v>132.47</v>
      </c>
      <c r="G21" s="7">
        <f>G19</f>
        <v>1080</v>
      </c>
      <c r="H21" s="7">
        <f t="shared" si="3"/>
        <v>143067.6</v>
      </c>
      <c r="I21" s="7">
        <v>452.77</v>
      </c>
      <c r="J21" s="7">
        <f t="shared" si="1"/>
        <v>59978.441899999998</v>
      </c>
      <c r="K21" s="20">
        <f t="shared" si="4"/>
        <v>203046.04190000001</v>
      </c>
    </row>
    <row r="22" spans="1:11" ht="30" x14ac:dyDescent="0.25">
      <c r="A22" s="18" t="s">
        <v>34</v>
      </c>
      <c r="B22" s="5" t="s">
        <v>35</v>
      </c>
      <c r="C22" s="5" t="s">
        <v>36</v>
      </c>
      <c r="D22" s="8" t="s">
        <v>37</v>
      </c>
      <c r="E22" s="5" t="s">
        <v>38</v>
      </c>
      <c r="F22" s="7">
        <v>11378.87</v>
      </c>
      <c r="G22" s="7">
        <v>0.4</v>
      </c>
      <c r="H22" s="7">
        <f t="shared" si="3"/>
        <v>4551.5480000000007</v>
      </c>
      <c r="I22" s="7">
        <v>0.91</v>
      </c>
      <c r="J22" s="7">
        <f t="shared" si="1"/>
        <v>10354.771700000001</v>
      </c>
      <c r="K22" s="20">
        <f t="shared" si="4"/>
        <v>14906.319700000002</v>
      </c>
    </row>
    <row r="23" spans="1:11" x14ac:dyDescent="0.25">
      <c r="A23" s="18"/>
      <c r="B23" s="5"/>
      <c r="C23" s="5"/>
      <c r="D23" s="6" t="s">
        <v>63</v>
      </c>
      <c r="E23" s="9"/>
      <c r="F23" s="10"/>
      <c r="G23" s="10"/>
      <c r="H23" s="10">
        <f>SUM(H17:H22)</f>
        <v>453365.46950000006</v>
      </c>
      <c r="I23" s="10"/>
      <c r="J23" s="10">
        <f>SUM(J17:J22)</f>
        <v>196287.99470000001</v>
      </c>
      <c r="K23" s="21">
        <f t="shared" si="4"/>
        <v>649653.46420000005</v>
      </c>
    </row>
    <row r="24" spans="1:11" x14ac:dyDescent="0.25">
      <c r="A24" s="18" t="s">
        <v>39</v>
      </c>
      <c r="B24" s="5"/>
      <c r="C24" s="5"/>
      <c r="D24" s="6" t="s">
        <v>40</v>
      </c>
      <c r="E24" s="5" t="s">
        <v>3</v>
      </c>
      <c r="F24" s="7"/>
      <c r="G24" s="7"/>
      <c r="H24" s="7">
        <f t="shared" si="3"/>
        <v>0</v>
      </c>
      <c r="I24" s="7">
        <v>0</v>
      </c>
      <c r="J24" s="7">
        <f t="shared" si="1"/>
        <v>0</v>
      </c>
      <c r="K24" s="20">
        <f t="shared" si="4"/>
        <v>0</v>
      </c>
    </row>
    <row r="25" spans="1:11" ht="45" x14ac:dyDescent="0.25">
      <c r="A25" s="18" t="s">
        <v>41</v>
      </c>
      <c r="B25" s="5" t="s">
        <v>35</v>
      </c>
      <c r="C25" s="5" t="s">
        <v>42</v>
      </c>
      <c r="D25" s="8" t="s">
        <v>43</v>
      </c>
      <c r="E25" s="5" t="s">
        <v>44</v>
      </c>
      <c r="F25" s="7">
        <v>1187.0999999999999</v>
      </c>
      <c r="G25" s="7">
        <v>3.1</v>
      </c>
      <c r="H25" s="7">
        <f t="shared" si="3"/>
        <v>3680.0099999999998</v>
      </c>
      <c r="I25" s="7">
        <v>1.9099999999999997</v>
      </c>
      <c r="J25" s="7">
        <f t="shared" si="1"/>
        <v>2267.3609999999994</v>
      </c>
      <c r="K25" s="20">
        <f t="shared" si="4"/>
        <v>5947.3709999999992</v>
      </c>
    </row>
    <row r="26" spans="1:11" ht="45" x14ac:dyDescent="0.25">
      <c r="A26" s="18" t="s">
        <v>45</v>
      </c>
      <c r="B26" s="5" t="s">
        <v>35</v>
      </c>
      <c r="C26" s="5" t="s">
        <v>46</v>
      </c>
      <c r="D26" s="8" t="s">
        <v>47</v>
      </c>
      <c r="E26" s="5" t="s">
        <v>48</v>
      </c>
      <c r="F26" s="7">
        <v>68.5</v>
      </c>
      <c r="G26" s="7">
        <v>17</v>
      </c>
      <c r="H26" s="7">
        <f t="shared" si="3"/>
        <v>1164.5</v>
      </c>
      <c r="I26" s="7">
        <v>9.1499999999999986</v>
      </c>
      <c r="J26" s="7">
        <f t="shared" si="1"/>
        <v>626.77499999999986</v>
      </c>
      <c r="K26" s="20">
        <f t="shared" si="4"/>
        <v>1791.2749999999999</v>
      </c>
    </row>
    <row r="27" spans="1:11" x14ac:dyDescent="0.25">
      <c r="A27" s="18"/>
      <c r="B27" s="5"/>
      <c r="C27" s="5"/>
      <c r="D27" s="6" t="s">
        <v>64</v>
      </c>
      <c r="E27" s="9"/>
      <c r="F27" s="10"/>
      <c r="G27" s="10"/>
      <c r="H27" s="10">
        <f>SUM(H24:H26)</f>
        <v>4844.51</v>
      </c>
      <c r="I27" s="10"/>
      <c r="J27" s="10">
        <f>SUM(J24:J26)</f>
        <v>2894.1359999999995</v>
      </c>
      <c r="K27" s="21">
        <f t="shared" si="4"/>
        <v>7738.6459999999997</v>
      </c>
    </row>
    <row r="28" spans="1:11" x14ac:dyDescent="0.25">
      <c r="A28" s="18" t="s">
        <v>49</v>
      </c>
      <c r="B28" s="5"/>
      <c r="C28" s="5"/>
      <c r="D28" s="6" t="s">
        <v>50</v>
      </c>
      <c r="E28" s="5" t="s">
        <v>3</v>
      </c>
      <c r="F28" s="7">
        <v>0</v>
      </c>
      <c r="G28" s="7"/>
      <c r="H28" s="7"/>
      <c r="I28" s="7"/>
      <c r="J28" s="7">
        <f t="shared" si="1"/>
        <v>0</v>
      </c>
      <c r="K28" s="20">
        <f t="shared" si="4"/>
        <v>0</v>
      </c>
    </row>
    <row r="29" spans="1:11" x14ac:dyDescent="0.25">
      <c r="A29" s="18" t="s">
        <v>51</v>
      </c>
      <c r="B29" s="5" t="s">
        <v>10</v>
      </c>
      <c r="C29" s="5" t="s">
        <v>11</v>
      </c>
      <c r="D29" s="8" t="s">
        <v>12</v>
      </c>
      <c r="E29" s="5" t="s">
        <v>13</v>
      </c>
      <c r="F29" s="7">
        <v>1</v>
      </c>
      <c r="G29" s="7">
        <v>0</v>
      </c>
      <c r="H29" s="7">
        <f t="shared" si="3"/>
        <v>0</v>
      </c>
      <c r="I29" s="7">
        <v>2379.84</v>
      </c>
      <c r="J29" s="7">
        <f t="shared" si="1"/>
        <v>2379.84</v>
      </c>
      <c r="K29" s="20">
        <f t="shared" si="4"/>
        <v>2379.84</v>
      </c>
    </row>
    <row r="30" spans="1:11" x14ac:dyDescent="0.25">
      <c r="A30" s="18"/>
      <c r="B30" s="5"/>
      <c r="C30" s="5"/>
      <c r="D30" s="6" t="s">
        <v>65</v>
      </c>
      <c r="E30" s="9"/>
      <c r="F30" s="10"/>
      <c r="G30" s="10"/>
      <c r="H30" s="10">
        <f>SUM(H29)</f>
        <v>0</v>
      </c>
      <c r="I30" s="10"/>
      <c r="J30" s="10">
        <f>J29</f>
        <v>2379.84</v>
      </c>
      <c r="K30" s="21">
        <f t="shared" si="4"/>
        <v>2379.84</v>
      </c>
    </row>
    <row r="31" spans="1:11" ht="15.75" thickBot="1" x14ac:dyDescent="0.3">
      <c r="A31" s="22"/>
      <c r="B31" s="23"/>
      <c r="C31" s="23"/>
      <c r="D31" s="24" t="s">
        <v>73</v>
      </c>
      <c r="E31" s="24"/>
      <c r="F31" s="25"/>
      <c r="G31" s="25"/>
      <c r="H31" s="25">
        <f>SUM(H30+H27+H23+H15)</f>
        <v>458850.98110000009</v>
      </c>
      <c r="I31" s="25"/>
      <c r="J31" s="25">
        <f>SUM(J30+J27+J23+J15)</f>
        <v>212151.89966</v>
      </c>
      <c r="K31" s="26">
        <f>SUM(K30+K27+K23+K15)</f>
        <v>671002.88076000009</v>
      </c>
    </row>
    <row r="33" spans="1:5" x14ac:dyDescent="0.25">
      <c r="A33" t="s">
        <v>76</v>
      </c>
      <c r="D33" s="4">
        <f>K31</f>
        <v>671002.88076000009</v>
      </c>
    </row>
    <row r="34" spans="1:5" x14ac:dyDescent="0.25">
      <c r="A34" t="s">
        <v>75</v>
      </c>
      <c r="D34" s="4">
        <f>H31</f>
        <v>458850.98110000009</v>
      </c>
    </row>
    <row r="35" spans="1:5" x14ac:dyDescent="0.25">
      <c r="A35" t="s">
        <v>77</v>
      </c>
      <c r="D35" s="4">
        <f>J31</f>
        <v>212151.89966</v>
      </c>
    </row>
    <row r="37" spans="1:5" x14ac:dyDescent="0.25">
      <c r="E37" t="s">
        <v>78</v>
      </c>
    </row>
  </sheetData>
  <mergeCells count="2">
    <mergeCell ref="A1:K1"/>
    <mergeCell ref="A2:L2"/>
  </mergeCells>
  <pageMargins left="0.25" right="0.25" top="0.75" bottom="0.75" header="0.3" footer="0.3"/>
  <pageSetup paperSize="9" scale="71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tabSelected="1" zoomScaleNormal="100" workbookViewId="0">
      <selection activeCell="D23" sqref="D23"/>
    </sheetView>
  </sheetViews>
  <sheetFormatPr defaultRowHeight="15" x14ac:dyDescent="0.25"/>
  <cols>
    <col min="1" max="1" width="9.85546875" customWidth="1"/>
    <col min="2" max="2" width="13.5703125" customWidth="1"/>
    <col min="3" max="3" width="11.85546875" customWidth="1"/>
    <col min="4" max="4" width="79.28515625" customWidth="1"/>
    <col min="6" max="6" width="11.42578125" style="3" bestFit="1" customWidth="1"/>
    <col min="7" max="7" width="9.5703125" bestFit="1" customWidth="1"/>
    <col min="8" max="8" width="17.140625" bestFit="1" customWidth="1"/>
    <col min="9" max="9" width="9.5703125" bestFit="1" customWidth="1"/>
    <col min="10" max="10" width="16.7109375" bestFit="1" customWidth="1"/>
    <col min="11" max="11" width="14.28515625" customWidth="1"/>
    <col min="12" max="12" width="9.140625" style="1"/>
  </cols>
  <sheetData>
    <row r="1" spans="1:12" ht="18" customHeight="1" x14ac:dyDescent="0.35">
      <c r="A1" s="12" t="s">
        <v>79</v>
      </c>
      <c r="B1" s="12"/>
      <c r="C1" s="12"/>
      <c r="D1" s="12"/>
      <c r="E1" s="12"/>
      <c r="F1" s="12"/>
      <c r="G1" s="12"/>
      <c r="H1" s="12"/>
      <c r="I1" s="12"/>
      <c r="J1" s="12"/>
      <c r="K1" s="12"/>
    </row>
    <row r="2" spans="1:12" ht="21" x14ac:dyDescent="0.35">
      <c r="A2" s="11" t="s">
        <v>0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</row>
    <row r="4" spans="1:12" x14ac:dyDescent="0.25">
      <c r="A4" s="27" t="s">
        <v>59</v>
      </c>
      <c r="B4" s="27"/>
      <c r="C4" s="27"/>
    </row>
    <row r="5" spans="1:12" x14ac:dyDescent="0.25">
      <c r="A5" s="27" t="s">
        <v>60</v>
      </c>
      <c r="B5" s="27"/>
      <c r="C5" s="27"/>
    </row>
    <row r="6" spans="1:12" x14ac:dyDescent="0.25">
      <c r="A6" s="27" t="s">
        <v>61</v>
      </c>
      <c r="B6" s="27"/>
      <c r="C6" s="27"/>
    </row>
    <row r="7" spans="1:12" x14ac:dyDescent="0.25">
      <c r="A7" s="27" t="s">
        <v>66</v>
      </c>
      <c r="B7" s="28">
        <v>0.23649999999999999</v>
      </c>
      <c r="C7" s="27" t="s">
        <v>74</v>
      </c>
    </row>
    <row r="8" spans="1:12" ht="15.75" thickBot="1" x14ac:dyDescent="0.3">
      <c r="A8" s="27" t="s">
        <v>67</v>
      </c>
      <c r="B8" s="29">
        <v>44652</v>
      </c>
      <c r="C8" s="27"/>
    </row>
    <row r="9" spans="1:12" ht="38.25" x14ac:dyDescent="0.25">
      <c r="A9" s="13" t="s">
        <v>52</v>
      </c>
      <c r="B9" s="14" t="s">
        <v>53</v>
      </c>
      <c r="C9" s="14" t="s">
        <v>54</v>
      </c>
      <c r="D9" s="14" t="s">
        <v>55</v>
      </c>
      <c r="E9" s="15" t="s">
        <v>56</v>
      </c>
      <c r="F9" s="16" t="s">
        <v>57</v>
      </c>
      <c r="G9" s="14" t="s">
        <v>68</v>
      </c>
      <c r="H9" s="14" t="s">
        <v>69</v>
      </c>
      <c r="I9" s="14" t="s">
        <v>70</v>
      </c>
      <c r="J9" s="14" t="s">
        <v>71</v>
      </c>
      <c r="K9" s="17" t="s">
        <v>72</v>
      </c>
      <c r="L9" s="2"/>
    </row>
    <row r="10" spans="1:12" x14ac:dyDescent="0.25">
      <c r="A10" s="18"/>
      <c r="B10" s="5"/>
      <c r="C10" s="5"/>
      <c r="D10" s="6" t="s">
        <v>0</v>
      </c>
      <c r="E10" s="5"/>
      <c r="F10" s="7"/>
      <c r="G10" s="5"/>
      <c r="H10" s="5"/>
      <c r="I10" s="5"/>
      <c r="J10" s="5"/>
      <c r="K10" s="19"/>
    </row>
    <row r="11" spans="1:12" x14ac:dyDescent="0.25">
      <c r="A11" s="18" t="s">
        <v>1</v>
      </c>
      <c r="B11" s="5"/>
      <c r="C11" s="5"/>
      <c r="D11" s="6" t="s">
        <v>2</v>
      </c>
      <c r="E11" s="5" t="s">
        <v>3</v>
      </c>
      <c r="F11" s="7"/>
      <c r="G11" s="7"/>
      <c r="H11" s="7"/>
      <c r="I11" s="7"/>
      <c r="J11" s="7"/>
      <c r="K11" s="20"/>
    </row>
    <row r="12" spans="1:12" ht="30" x14ac:dyDescent="0.25">
      <c r="A12" s="18" t="s">
        <v>4</v>
      </c>
      <c r="B12" s="5" t="s">
        <v>5</v>
      </c>
      <c r="C12" s="5" t="s">
        <v>6</v>
      </c>
      <c r="D12" s="8" t="s">
        <v>7</v>
      </c>
      <c r="E12" s="5" t="s">
        <v>8</v>
      </c>
      <c r="F12" s="7">
        <v>2.88</v>
      </c>
      <c r="G12" s="7"/>
      <c r="H12" s="7">
        <f>G12*F12</f>
        <v>0</v>
      </c>
      <c r="I12" s="7"/>
      <c r="J12" s="7">
        <f>I12*F12</f>
        <v>0</v>
      </c>
      <c r="K12" s="20">
        <f>H12+J12</f>
        <v>0</v>
      </c>
    </row>
    <row r="13" spans="1:12" x14ac:dyDescent="0.25">
      <c r="A13" s="18" t="s">
        <v>9</v>
      </c>
      <c r="B13" s="5" t="s">
        <v>10</v>
      </c>
      <c r="C13" s="5" t="s">
        <v>11</v>
      </c>
      <c r="D13" s="8" t="s">
        <v>12</v>
      </c>
      <c r="E13" s="5" t="s">
        <v>13</v>
      </c>
      <c r="F13" s="7">
        <v>1</v>
      </c>
      <c r="G13" s="7"/>
      <c r="H13" s="7">
        <f t="shared" ref="H13:H14" si="0">G13*F13</f>
        <v>0</v>
      </c>
      <c r="I13" s="7"/>
      <c r="J13" s="7">
        <f t="shared" ref="J13:J29" si="1">I13*F13</f>
        <v>0</v>
      </c>
      <c r="K13" s="20">
        <f t="shared" ref="K13:K14" si="2">H13+J13</f>
        <v>0</v>
      </c>
    </row>
    <row r="14" spans="1:12" x14ac:dyDescent="0.25">
      <c r="A14" s="18" t="s">
        <v>14</v>
      </c>
      <c r="B14" s="5" t="s">
        <v>15</v>
      </c>
      <c r="C14" s="5" t="s">
        <v>16</v>
      </c>
      <c r="D14" s="8" t="s">
        <v>17</v>
      </c>
      <c r="E14" s="5" t="s">
        <v>13</v>
      </c>
      <c r="F14" s="7">
        <v>1</v>
      </c>
      <c r="G14" s="7"/>
      <c r="H14" s="7">
        <f t="shared" si="0"/>
        <v>0</v>
      </c>
      <c r="I14" s="7"/>
      <c r="J14" s="7">
        <f t="shared" si="1"/>
        <v>0</v>
      </c>
      <c r="K14" s="20">
        <f t="shared" si="2"/>
        <v>0</v>
      </c>
    </row>
    <row r="15" spans="1:12" x14ac:dyDescent="0.25">
      <c r="A15" s="18"/>
      <c r="B15" s="5"/>
      <c r="C15" s="5"/>
      <c r="D15" s="6" t="s">
        <v>62</v>
      </c>
      <c r="E15" s="9"/>
      <c r="F15" s="10"/>
      <c r="G15" s="10"/>
      <c r="H15" s="10">
        <f>SUM(H12:H14)</f>
        <v>0</v>
      </c>
      <c r="I15" s="10"/>
      <c r="J15" s="10">
        <f>SUM(J12:J14)</f>
        <v>0</v>
      </c>
      <c r="K15" s="21">
        <f>SUM(K12:K14)</f>
        <v>0</v>
      </c>
    </row>
    <row r="16" spans="1:12" x14ac:dyDescent="0.25">
      <c r="A16" s="18" t="s">
        <v>18</v>
      </c>
      <c r="B16" s="5"/>
      <c r="C16" s="5"/>
      <c r="D16" s="6" t="s">
        <v>19</v>
      </c>
      <c r="E16" s="5" t="s">
        <v>3</v>
      </c>
      <c r="F16" s="7"/>
      <c r="G16" s="7"/>
      <c r="H16" s="7"/>
      <c r="I16" s="7"/>
      <c r="J16" s="7"/>
      <c r="K16" s="20"/>
    </row>
    <row r="17" spans="1:11" x14ac:dyDescent="0.25">
      <c r="A17" s="18" t="s">
        <v>20</v>
      </c>
      <c r="B17" s="5" t="s">
        <v>10</v>
      </c>
      <c r="C17" s="5" t="s">
        <v>21</v>
      </c>
      <c r="D17" s="8" t="s">
        <v>22</v>
      </c>
      <c r="E17" s="5" t="s">
        <v>23</v>
      </c>
      <c r="F17" s="7">
        <v>6170.65</v>
      </c>
      <c r="G17" s="7"/>
      <c r="H17" s="7">
        <f t="shared" ref="H17:H29" si="3">G17*F17</f>
        <v>0</v>
      </c>
      <c r="I17" s="7"/>
      <c r="J17" s="7">
        <f t="shared" si="1"/>
        <v>0</v>
      </c>
      <c r="K17" s="20">
        <f t="shared" ref="K17:K30" si="4">H17+J17</f>
        <v>0</v>
      </c>
    </row>
    <row r="18" spans="1:11" x14ac:dyDescent="0.25">
      <c r="A18" s="18" t="s">
        <v>24</v>
      </c>
      <c r="B18" s="5" t="s">
        <v>10</v>
      </c>
      <c r="C18" s="5" t="s">
        <v>25</v>
      </c>
      <c r="D18" s="8" t="s">
        <v>26</v>
      </c>
      <c r="E18" s="5" t="s">
        <v>23</v>
      </c>
      <c r="F18" s="7">
        <v>6170.65</v>
      </c>
      <c r="G18" s="7"/>
      <c r="H18" s="7">
        <f t="shared" si="3"/>
        <v>0</v>
      </c>
      <c r="I18" s="7"/>
      <c r="J18" s="7">
        <f t="shared" si="1"/>
        <v>0</v>
      </c>
      <c r="K18" s="20">
        <f t="shared" si="4"/>
        <v>0</v>
      </c>
    </row>
    <row r="19" spans="1:11" ht="30" x14ac:dyDescent="0.25">
      <c r="A19" s="18" t="s">
        <v>27</v>
      </c>
      <c r="B19" s="5" t="s">
        <v>10</v>
      </c>
      <c r="C19" s="5" t="s">
        <v>28</v>
      </c>
      <c r="D19" s="8" t="s">
        <v>29</v>
      </c>
      <c r="E19" s="5" t="s">
        <v>30</v>
      </c>
      <c r="F19" s="7">
        <v>246.83</v>
      </c>
      <c r="G19" s="7"/>
      <c r="H19" s="7">
        <f t="shared" si="3"/>
        <v>0</v>
      </c>
      <c r="I19" s="7"/>
      <c r="J19" s="7">
        <f t="shared" si="1"/>
        <v>0</v>
      </c>
      <c r="K19" s="20">
        <f t="shared" si="4"/>
        <v>0</v>
      </c>
    </row>
    <row r="20" spans="1:11" x14ac:dyDescent="0.25">
      <c r="A20" s="18" t="s">
        <v>31</v>
      </c>
      <c r="B20" s="5" t="s">
        <v>10</v>
      </c>
      <c r="C20" s="5" t="s">
        <v>32</v>
      </c>
      <c r="D20" s="8" t="s">
        <v>26</v>
      </c>
      <c r="E20" s="5" t="s">
        <v>23</v>
      </c>
      <c r="F20" s="7">
        <v>4415.6499999999996</v>
      </c>
      <c r="G20" s="7"/>
      <c r="H20" s="7">
        <f t="shared" si="3"/>
        <v>0</v>
      </c>
      <c r="I20" s="7"/>
      <c r="J20" s="7">
        <f t="shared" si="1"/>
        <v>0</v>
      </c>
      <c r="K20" s="20">
        <f t="shared" si="4"/>
        <v>0</v>
      </c>
    </row>
    <row r="21" spans="1:11" ht="30" x14ac:dyDescent="0.25">
      <c r="A21" s="18" t="s">
        <v>33</v>
      </c>
      <c r="B21" s="5" t="s">
        <v>10</v>
      </c>
      <c r="C21" s="5" t="s">
        <v>28</v>
      </c>
      <c r="D21" s="8" t="s">
        <v>29</v>
      </c>
      <c r="E21" s="5" t="s">
        <v>30</v>
      </c>
      <c r="F21" s="7">
        <v>132.47</v>
      </c>
      <c r="G21" s="7"/>
      <c r="H21" s="7">
        <f t="shared" si="3"/>
        <v>0</v>
      </c>
      <c r="I21" s="7"/>
      <c r="J21" s="7">
        <f t="shared" si="1"/>
        <v>0</v>
      </c>
      <c r="K21" s="20">
        <f t="shared" si="4"/>
        <v>0</v>
      </c>
    </row>
    <row r="22" spans="1:11" ht="30" x14ac:dyDescent="0.25">
      <c r="A22" s="18" t="s">
        <v>34</v>
      </c>
      <c r="B22" s="5" t="s">
        <v>35</v>
      </c>
      <c r="C22" s="5" t="s">
        <v>36</v>
      </c>
      <c r="D22" s="8" t="s">
        <v>37</v>
      </c>
      <c r="E22" s="5" t="s">
        <v>38</v>
      </c>
      <c r="F22" s="7">
        <v>11378.87</v>
      </c>
      <c r="G22" s="7"/>
      <c r="H22" s="7">
        <f t="shared" si="3"/>
        <v>0</v>
      </c>
      <c r="I22" s="7"/>
      <c r="J22" s="7">
        <f t="shared" si="1"/>
        <v>0</v>
      </c>
      <c r="K22" s="20">
        <f t="shared" si="4"/>
        <v>0</v>
      </c>
    </row>
    <row r="23" spans="1:11" x14ac:dyDescent="0.25">
      <c r="A23" s="18"/>
      <c r="B23" s="5"/>
      <c r="C23" s="5"/>
      <c r="D23" s="6" t="s">
        <v>63</v>
      </c>
      <c r="E23" s="9"/>
      <c r="F23" s="10"/>
      <c r="G23" s="10"/>
      <c r="H23" s="10">
        <f>SUM(H17:H22)</f>
        <v>0</v>
      </c>
      <c r="I23" s="10"/>
      <c r="J23" s="10">
        <f>SUM(J17:J22)</f>
        <v>0</v>
      </c>
      <c r="K23" s="21">
        <f t="shared" si="4"/>
        <v>0</v>
      </c>
    </row>
    <row r="24" spans="1:11" x14ac:dyDescent="0.25">
      <c r="A24" s="18" t="s">
        <v>39</v>
      </c>
      <c r="B24" s="5"/>
      <c r="C24" s="5"/>
      <c r="D24" s="6" t="s">
        <v>40</v>
      </c>
      <c r="E24" s="5" t="s">
        <v>3</v>
      </c>
      <c r="F24" s="7"/>
      <c r="G24" s="7"/>
      <c r="H24" s="7">
        <f t="shared" si="3"/>
        <v>0</v>
      </c>
      <c r="I24" s="7"/>
      <c r="J24" s="7">
        <f t="shared" si="1"/>
        <v>0</v>
      </c>
      <c r="K24" s="20">
        <f t="shared" si="4"/>
        <v>0</v>
      </c>
    </row>
    <row r="25" spans="1:11" ht="45" x14ac:dyDescent="0.25">
      <c r="A25" s="18" t="s">
        <v>41</v>
      </c>
      <c r="B25" s="5" t="s">
        <v>35</v>
      </c>
      <c r="C25" s="5" t="s">
        <v>42</v>
      </c>
      <c r="D25" s="8" t="s">
        <v>43</v>
      </c>
      <c r="E25" s="5" t="s">
        <v>44</v>
      </c>
      <c r="F25" s="7">
        <v>1187.0999999999999</v>
      </c>
      <c r="G25" s="7"/>
      <c r="H25" s="7">
        <f t="shared" si="3"/>
        <v>0</v>
      </c>
      <c r="I25" s="7"/>
      <c r="J25" s="7">
        <f t="shared" si="1"/>
        <v>0</v>
      </c>
      <c r="K25" s="20">
        <f t="shared" si="4"/>
        <v>0</v>
      </c>
    </row>
    <row r="26" spans="1:11" ht="45" x14ac:dyDescent="0.25">
      <c r="A26" s="18" t="s">
        <v>45</v>
      </c>
      <c r="B26" s="5" t="s">
        <v>35</v>
      </c>
      <c r="C26" s="5" t="s">
        <v>46</v>
      </c>
      <c r="D26" s="8" t="s">
        <v>47</v>
      </c>
      <c r="E26" s="5" t="s">
        <v>48</v>
      </c>
      <c r="F26" s="7">
        <v>68.5</v>
      </c>
      <c r="G26" s="7"/>
      <c r="H26" s="7">
        <f t="shared" si="3"/>
        <v>0</v>
      </c>
      <c r="I26" s="7"/>
      <c r="J26" s="7">
        <f t="shared" si="1"/>
        <v>0</v>
      </c>
      <c r="K26" s="20">
        <f t="shared" si="4"/>
        <v>0</v>
      </c>
    </row>
    <row r="27" spans="1:11" x14ac:dyDescent="0.25">
      <c r="A27" s="18"/>
      <c r="B27" s="5"/>
      <c r="C27" s="5"/>
      <c r="D27" s="6" t="s">
        <v>64</v>
      </c>
      <c r="E27" s="9"/>
      <c r="F27" s="10"/>
      <c r="G27" s="10"/>
      <c r="H27" s="10">
        <f>SUM(H24:H26)</f>
        <v>0</v>
      </c>
      <c r="I27" s="10"/>
      <c r="J27" s="10">
        <f>SUM(J24:J26)</f>
        <v>0</v>
      </c>
      <c r="K27" s="21">
        <f t="shared" si="4"/>
        <v>0</v>
      </c>
    </row>
    <row r="28" spans="1:11" x14ac:dyDescent="0.25">
      <c r="A28" s="18" t="s">
        <v>49</v>
      </c>
      <c r="B28" s="5"/>
      <c r="C28" s="5"/>
      <c r="D28" s="6" t="s">
        <v>50</v>
      </c>
      <c r="E28" s="5" t="s">
        <v>3</v>
      </c>
      <c r="F28" s="7">
        <v>0</v>
      </c>
      <c r="G28" s="7"/>
      <c r="H28" s="7"/>
      <c r="I28" s="7"/>
      <c r="J28" s="7">
        <f t="shared" si="1"/>
        <v>0</v>
      </c>
      <c r="K28" s="20">
        <f t="shared" si="4"/>
        <v>0</v>
      </c>
    </row>
    <row r="29" spans="1:11" x14ac:dyDescent="0.25">
      <c r="A29" s="18" t="s">
        <v>51</v>
      </c>
      <c r="B29" s="5" t="s">
        <v>10</v>
      </c>
      <c r="C29" s="5" t="s">
        <v>11</v>
      </c>
      <c r="D29" s="8" t="s">
        <v>12</v>
      </c>
      <c r="E29" s="5" t="s">
        <v>13</v>
      </c>
      <c r="F29" s="7">
        <v>1</v>
      </c>
      <c r="G29" s="7"/>
      <c r="H29" s="7">
        <f t="shared" si="3"/>
        <v>0</v>
      </c>
      <c r="I29" s="7"/>
      <c r="J29" s="7">
        <f t="shared" si="1"/>
        <v>0</v>
      </c>
      <c r="K29" s="20">
        <f t="shared" si="4"/>
        <v>0</v>
      </c>
    </row>
    <row r="30" spans="1:11" x14ac:dyDescent="0.25">
      <c r="A30" s="18"/>
      <c r="B30" s="5"/>
      <c r="C30" s="5"/>
      <c r="D30" s="6" t="s">
        <v>65</v>
      </c>
      <c r="E30" s="9"/>
      <c r="F30" s="10"/>
      <c r="G30" s="10"/>
      <c r="H30" s="10">
        <f>SUM(H29)</f>
        <v>0</v>
      </c>
      <c r="I30" s="10"/>
      <c r="J30" s="10">
        <f>J29</f>
        <v>0</v>
      </c>
      <c r="K30" s="21">
        <f t="shared" si="4"/>
        <v>0</v>
      </c>
    </row>
    <row r="31" spans="1:11" ht="15.75" thickBot="1" x14ac:dyDescent="0.3">
      <c r="A31" s="22"/>
      <c r="B31" s="23"/>
      <c r="C31" s="23"/>
      <c r="D31" s="24" t="s">
        <v>73</v>
      </c>
      <c r="E31" s="24"/>
      <c r="F31" s="25"/>
      <c r="G31" s="25"/>
      <c r="H31" s="25">
        <f>SUM(H30+H27+H23+H15)</f>
        <v>0</v>
      </c>
      <c r="I31" s="25"/>
      <c r="J31" s="25">
        <f>SUM(J30+J27+J23+J15)</f>
        <v>0</v>
      </c>
      <c r="K31" s="26">
        <f>SUM(K30+K27+K23+K15)</f>
        <v>0</v>
      </c>
    </row>
    <row r="33" spans="1:4" x14ac:dyDescent="0.25">
      <c r="A33" t="s">
        <v>80</v>
      </c>
      <c r="D33" s="4"/>
    </row>
    <row r="34" spans="1:4" x14ac:dyDescent="0.25">
      <c r="D34" s="4"/>
    </row>
    <row r="35" spans="1:4" x14ac:dyDescent="0.25">
      <c r="A35" t="s">
        <v>81</v>
      </c>
      <c r="D35" s="4"/>
    </row>
    <row r="36" spans="1:4" x14ac:dyDescent="0.25">
      <c r="D36" s="4"/>
    </row>
    <row r="37" spans="1:4" x14ac:dyDescent="0.25">
      <c r="A37" t="s">
        <v>82</v>
      </c>
      <c r="D37" s="4"/>
    </row>
  </sheetData>
  <mergeCells count="2">
    <mergeCell ref="A1:K1"/>
    <mergeCell ref="A2:L2"/>
  </mergeCells>
  <pageMargins left="0.25" right="0.25" top="0.75" bottom="0.75" header="0.3" footer="0.3"/>
  <pageSetup paperSize="9" scale="71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2</vt:i4>
      </vt:variant>
    </vt:vector>
  </HeadingPairs>
  <TitlesOfParts>
    <vt:vector size="4" baseType="lpstr">
      <vt:lpstr>PLANILHA PROPOSTA</vt:lpstr>
      <vt:lpstr>PLANILHA MAT MAO DE OBRA</vt:lpstr>
      <vt:lpstr>'PLANILHA MAT MAO DE OBRA'!Area_de_impressao</vt:lpstr>
      <vt:lpstr>'PLANILHA PROPOSTA'!Area_de_impressao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Windows</dc:creator>
  <cp:lastModifiedBy>Usuário do Windows</cp:lastModifiedBy>
  <cp:lastPrinted>2022-07-28T13:15:15Z</cp:lastPrinted>
  <dcterms:created xsi:type="dcterms:W3CDTF">2022-07-28T12:46:27Z</dcterms:created>
  <dcterms:modified xsi:type="dcterms:W3CDTF">2022-07-28T13:15:22Z</dcterms:modified>
</cp:coreProperties>
</file>