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INAPI\ORÇAMENTOS\AV BARAO LICITACAO PARTE RECURSOS PROPRIOS\"/>
    </mc:Choice>
  </mc:AlternateContent>
  <bookViews>
    <workbookView xWindow="0" yWindow="0" windowWidth="28800" windowHeight="12300" activeTab="1"/>
  </bookViews>
  <sheets>
    <sheet name="ORCAMENTO MATERIAL E MAO DE OBR" sheetId="2" r:id="rId1"/>
    <sheet name="PROPOSTA" sheetId="1" r:id="rId2"/>
  </sheets>
  <definedNames>
    <definedName name="PO.CustoUnitario" localSheetId="0">ROUND('ORCAMENTO MATERIAL E MAO DE OBR'!#REF!,15-13*'ORCAMENTO MATERIAL E MAO DE OBR'!$S$4)</definedName>
    <definedName name="PO.CustoUnitario">ROUND(PROPOSTA!#REF!,15-13*PROPOSTA!$S$4)</definedName>
    <definedName name="_xlnm.Print_Titles" localSheetId="0">'ORCAMENTO MATERIAL E MAO DE OBR'!$8:$8</definedName>
    <definedName name="_xlnm.Print_Titles" localSheetId="1">PROPOSTA!$8:$8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2" l="1"/>
  <c r="J46" i="2"/>
  <c r="H46" i="2"/>
  <c r="J45" i="2"/>
  <c r="K45" i="2" s="1"/>
  <c r="H45" i="2"/>
  <c r="J44" i="2"/>
  <c r="J47" i="2" s="1"/>
  <c r="H44" i="2"/>
  <c r="H47" i="2" s="1"/>
  <c r="K42" i="2"/>
  <c r="J42" i="2"/>
  <c r="H42" i="2"/>
  <c r="J41" i="2"/>
  <c r="K41" i="2" s="1"/>
  <c r="H41" i="2"/>
  <c r="J40" i="2"/>
  <c r="K40" i="2" s="1"/>
  <c r="H40" i="2"/>
  <c r="J39" i="2"/>
  <c r="K39" i="2" s="1"/>
  <c r="H39" i="2"/>
  <c r="K38" i="2"/>
  <c r="J38" i="2"/>
  <c r="H38" i="2"/>
  <c r="J37" i="2"/>
  <c r="K37" i="2" s="1"/>
  <c r="H37" i="2"/>
  <c r="J36" i="2"/>
  <c r="K36" i="2" s="1"/>
  <c r="H36" i="2"/>
  <c r="J35" i="2"/>
  <c r="K35" i="2" s="1"/>
  <c r="H35" i="2"/>
  <c r="H43" i="2" s="1"/>
  <c r="J33" i="2"/>
  <c r="K33" i="2" s="1"/>
  <c r="H33" i="2"/>
  <c r="J32" i="2"/>
  <c r="K32" i="2" s="1"/>
  <c r="H32" i="2"/>
  <c r="J31" i="2"/>
  <c r="K31" i="2" s="1"/>
  <c r="H31" i="2"/>
  <c r="K30" i="2"/>
  <c r="J30" i="2"/>
  <c r="H30" i="2"/>
  <c r="J29" i="2"/>
  <c r="K29" i="2" s="1"/>
  <c r="H29" i="2"/>
  <c r="J28" i="2"/>
  <c r="J34" i="2" s="1"/>
  <c r="H28" i="2"/>
  <c r="H34" i="2" s="1"/>
  <c r="K25" i="2"/>
  <c r="J25" i="2"/>
  <c r="H25" i="2"/>
  <c r="J24" i="2"/>
  <c r="K24" i="2" s="1"/>
  <c r="H24" i="2"/>
  <c r="J23" i="2"/>
  <c r="K23" i="2" s="1"/>
  <c r="H23" i="2"/>
  <c r="J22" i="2"/>
  <c r="K22" i="2" s="1"/>
  <c r="H22" i="2"/>
  <c r="H26" i="2" s="1"/>
  <c r="K21" i="2"/>
  <c r="J21" i="2"/>
  <c r="H21" i="2"/>
  <c r="J20" i="2"/>
  <c r="J26" i="2" s="1"/>
  <c r="K26" i="2" s="1"/>
  <c r="H20" i="2"/>
  <c r="J17" i="2"/>
  <c r="K17" i="2" s="1"/>
  <c r="H17" i="2"/>
  <c r="K16" i="2"/>
  <c r="J16" i="2"/>
  <c r="H16" i="2"/>
  <c r="J15" i="2"/>
  <c r="K15" i="2" s="1"/>
  <c r="H15" i="2"/>
  <c r="J14" i="2"/>
  <c r="K14" i="2" s="1"/>
  <c r="H14" i="2"/>
  <c r="H18" i="2" s="1"/>
  <c r="J13" i="2"/>
  <c r="K13" i="2" s="1"/>
  <c r="H13" i="2"/>
  <c r="H11" i="2"/>
  <c r="J10" i="2"/>
  <c r="J11" i="2" s="1"/>
  <c r="H10" i="2"/>
  <c r="H14" i="1"/>
  <c r="K14" i="1"/>
  <c r="H15" i="1"/>
  <c r="H16" i="1"/>
  <c r="H17" i="1"/>
  <c r="H20" i="1"/>
  <c r="K20" i="1"/>
  <c r="H21" i="1"/>
  <c r="H22" i="1"/>
  <c r="H23" i="1"/>
  <c r="H24" i="1"/>
  <c r="H25" i="1"/>
  <c r="K25" i="1" s="1"/>
  <c r="H28" i="1"/>
  <c r="H34" i="1" s="1"/>
  <c r="H29" i="1"/>
  <c r="K29" i="1"/>
  <c r="H30" i="1"/>
  <c r="H31" i="1"/>
  <c r="H32" i="1"/>
  <c r="K32" i="1"/>
  <c r="H33" i="1"/>
  <c r="K33" i="1" s="1"/>
  <c r="H35" i="1"/>
  <c r="H36" i="1"/>
  <c r="H37" i="1"/>
  <c r="H38" i="1"/>
  <c r="K38" i="1"/>
  <c r="H39" i="1"/>
  <c r="H40" i="1"/>
  <c r="K40" i="1"/>
  <c r="H41" i="1"/>
  <c r="K41" i="1" s="1"/>
  <c r="H42" i="1"/>
  <c r="K42" i="1"/>
  <c r="H44" i="1"/>
  <c r="H45" i="1"/>
  <c r="H46" i="1"/>
  <c r="H13" i="1"/>
  <c r="H10" i="1"/>
  <c r="H11" i="1" s="1"/>
  <c r="H26" i="1" l="1"/>
  <c r="K46" i="1"/>
  <c r="K44" i="1"/>
  <c r="K13" i="1"/>
  <c r="H47" i="1"/>
  <c r="K17" i="1"/>
  <c r="K47" i="2"/>
  <c r="K34" i="2"/>
  <c r="H48" i="2"/>
  <c r="E52" i="2" s="1"/>
  <c r="K10" i="2"/>
  <c r="K11" i="2" s="1"/>
  <c r="J18" i="2"/>
  <c r="K18" i="2" s="1"/>
  <c r="K20" i="2"/>
  <c r="K28" i="2"/>
  <c r="J43" i="2"/>
  <c r="K43" i="2" s="1"/>
  <c r="K44" i="2"/>
  <c r="H48" i="1"/>
  <c r="K47" i="1"/>
  <c r="K35" i="1"/>
  <c r="K21" i="1"/>
  <c r="K16" i="1"/>
  <c r="J48" i="1"/>
  <c r="K26" i="1"/>
  <c r="H43" i="1"/>
  <c r="K43" i="1" s="1"/>
  <c r="K10" i="1"/>
  <c r="K11" i="1" s="1"/>
  <c r="K45" i="1"/>
  <c r="K39" i="1"/>
  <c r="K37" i="1"/>
  <c r="K36" i="1"/>
  <c r="K31" i="1"/>
  <c r="K30" i="1"/>
  <c r="K28" i="1"/>
  <c r="K15" i="1"/>
  <c r="H18" i="1"/>
  <c r="K23" i="1"/>
  <c r="K22" i="1"/>
  <c r="K24" i="1"/>
  <c r="J48" i="2" l="1"/>
  <c r="E53" i="2" s="1"/>
  <c r="K48" i="2"/>
  <c r="E51" i="2" s="1"/>
  <c r="K34" i="1"/>
  <c r="K18" i="1"/>
  <c r="K48" i="1" l="1"/>
</calcChain>
</file>

<file path=xl/sharedStrings.xml><?xml version="1.0" encoding="utf-8"?>
<sst xmlns="http://schemas.openxmlformats.org/spreadsheetml/2006/main" count="361" uniqueCount="134">
  <si>
    <t>Item</t>
  </si>
  <si>
    <t>Fonte</t>
  </si>
  <si>
    <t>Código</t>
  </si>
  <si>
    <t>Descrição</t>
  </si>
  <si>
    <t>Unidade</t>
  </si>
  <si>
    <t>Quantidade</t>
  </si>
  <si>
    <t/>
  </si>
  <si>
    <t>1.</t>
  </si>
  <si>
    <t>SERVIÇOS INICIAIS</t>
  </si>
  <si>
    <t>1.1.</t>
  </si>
  <si>
    <t>SINAPI-I</t>
  </si>
  <si>
    <t>4813</t>
  </si>
  <si>
    <t>PLACA DE OBRA (PARA CONSTRUCAO CIVIL) EM CHAPA GALVANIZADA *N. 22*, ADESIVADA, DE *2,4 X 1,2* M (SEM POSTES PARA FIXACAO)</t>
  </si>
  <si>
    <t xml:space="preserve">M2    </t>
  </si>
  <si>
    <t>2.</t>
  </si>
  <si>
    <t>PAVIMENTAÇÃO ASFALTICA AV. BARÃO HIRSH</t>
  </si>
  <si>
    <t>2.1.</t>
  </si>
  <si>
    <t>COMP ATUAL</t>
  </si>
  <si>
    <t>96401</t>
  </si>
  <si>
    <t>EXECUÇÃO COM ALFALTO DILUIDO  COM CM-30</t>
  </si>
  <si>
    <t>m2</t>
  </si>
  <si>
    <t>2.2.</t>
  </si>
  <si>
    <t>SINAPI</t>
  </si>
  <si>
    <t>96402</t>
  </si>
  <si>
    <t>EXECUÇÃO DE PINTURA DE LIGAÇÃO COM EMULSÃO ASFÁLTICA RR-2C. AF_11/2019</t>
  </si>
  <si>
    <t>M2</t>
  </si>
  <si>
    <t>2.3.</t>
  </si>
  <si>
    <t>COMP AUX 001</t>
  </si>
  <si>
    <t>CONSTRUÇÃO DE PAVIMENTO COM APLICAÇÃO DE CBUQ COM CAPA DE ROLAMENTO COM ESPESSURA DE 4,00 CM EXCLUSIVE TRANSPORTE</t>
  </si>
  <si>
    <t>M3</t>
  </si>
  <si>
    <t>2.4.</t>
  </si>
  <si>
    <t>93590</t>
  </si>
  <si>
    <t>TRANSPORTE COM CAMINHÃO BASCULANTE DE 10 M³, EM VIA URBANA PAVIMENTADA, ADICIONAL PARA DMT EXCEDENTE A 30 KM (UNIDADE: M3XKM). AF_07/2020</t>
  </si>
  <si>
    <t>M3XKM</t>
  </si>
  <si>
    <t>2.5.</t>
  </si>
  <si>
    <t>93589</t>
  </si>
  <si>
    <t>TRANSPORTE COM CAMINHÃO BASCULANTE DE 10 M³, EM VIA URBANA EM REVESTIMENTO PRIMÁRIO (UNIDADE: M3XKM). AF_07/2020</t>
  </si>
  <si>
    <t>3.</t>
  </si>
  <si>
    <t>PAVIMENTAÇÃO ASFALTO CRUZAMENTO RUA ABRAAO AGRONIONIK</t>
  </si>
  <si>
    <t>3.1.</t>
  </si>
  <si>
    <t>COMP</t>
  </si>
  <si>
    <t>CP 003</t>
  </si>
  <si>
    <t>LIMPEZA VARRIÇÃO E LAVAGEM DE PISTA</t>
  </si>
  <si>
    <t>M²</t>
  </si>
  <si>
    <t>3.2.</t>
  </si>
  <si>
    <t>CP 004</t>
  </si>
  <si>
    <t>PINTURA DE LIGAÇÃO COM EMULSÃO RR-2C INCLUSIVE AFTALTO E TRANSPORTE</t>
  </si>
  <si>
    <t>3.3.</t>
  </si>
  <si>
    <t>CP 005</t>
  </si>
  <si>
    <t>REPERFILAGEM DE PAVIMENTO COM APLICAÇÃO DE CONCRETO BETUMINOSO USINADO A QUENTE - CBUQ FORNECIMENTO E EXECUÇÃO</t>
  </si>
  <si>
    <t>3.4.</t>
  </si>
  <si>
    <t>3.5.</t>
  </si>
  <si>
    <t>3.6.</t>
  </si>
  <si>
    <t>97915</t>
  </si>
  <si>
    <t>TRANSPORTE COM CAMINHÃO BASCULANTE DE 6 M³, EM VIA URBANA PAVIMENTADA, ADICIONAL PARA DMT EXCEDENTE A 30 KM (UNIDADE: M3XKM). AF_07/2020</t>
  </si>
  <si>
    <t>4.</t>
  </si>
  <si>
    <t>SINALIZAÇÃO VIÁRIA</t>
  </si>
  <si>
    <t>4.1.</t>
  </si>
  <si>
    <t>DAER</t>
  </si>
  <si>
    <t>7264</t>
  </si>
  <si>
    <t>PLACA RETANGUAR</t>
  </si>
  <si>
    <t>4.2.</t>
  </si>
  <si>
    <t>13521</t>
  </si>
  <si>
    <t>PLACA DE ACO ESMALTADA PARA  IDENTIFICACAO DE RUA, *45 CM X 20* CM</t>
  </si>
  <si>
    <t xml:space="preserve">UN    </t>
  </si>
  <si>
    <t>4.3.</t>
  </si>
  <si>
    <t>4.4.</t>
  </si>
  <si>
    <t>7321</t>
  </si>
  <si>
    <t>SUPORTE METALICO DE 2" PAREDE 2 MM 3,5 GALVANIZADO A FOGO</t>
  </si>
  <si>
    <t xml:space="preserve">UN </t>
  </si>
  <si>
    <t>4.5.</t>
  </si>
  <si>
    <t>4.6.</t>
  </si>
  <si>
    <t>SINALIZAÇÃO HORIZONTAL COM TINTA RETRORREFETIVA AREAS ESPECIAIS FAIXAS DE SEGURANÇA</t>
  </si>
  <si>
    <t>5.</t>
  </si>
  <si>
    <t>PASSEIO E ACESSIBILIDADE</t>
  </si>
  <si>
    <t>5.1.</t>
  </si>
  <si>
    <t>1540</t>
  </si>
  <si>
    <t>MEIO FIO DE CONCRETO MFC - 06</t>
  </si>
  <si>
    <t>M</t>
  </si>
  <si>
    <t>5.2.</t>
  </si>
  <si>
    <t>94273</t>
  </si>
  <si>
    <t>ASSENTAMENTO DE GUIA (MEIO-FIO) EM TRECHO RETO, CONFECCIONADA EM CONCRETO PRÉ-FABRICADO, DIMENSÕES 100X15X13X30 CM (COMPRIMENTO X BASE INFERIOR X BASE SUPERIOR X ALTURA), PARA VIAS URBANAS (USO VIÁRIO). AF_06/2016</t>
  </si>
  <si>
    <t>5.3.</t>
  </si>
  <si>
    <t>83693</t>
  </si>
  <si>
    <t>CAIAÇÃO EM MEIO FIO</t>
  </si>
  <si>
    <t>5.4.</t>
  </si>
  <si>
    <t>100576</t>
  </si>
  <si>
    <t>REGULARIZAÇÃO E COMPACTAÇÃO DE SUBLEITO DE SOLO  PREDOMINANTEMENTE ARGILOSO. AF_11/2019</t>
  </si>
  <si>
    <t>5.5.</t>
  </si>
  <si>
    <t>100324</t>
  </si>
  <si>
    <t>LASTRO COM MATERIAL GRANULAR (PEDRA BRITADA N.1 E PEDRA BRITADA N.2), APLICADO EM PISOS OU LAJES SOBRE SOLO, ESPESSURA DE *10 CM*. AF_07/2019</t>
  </si>
  <si>
    <t>5.6.</t>
  </si>
  <si>
    <t>92396</t>
  </si>
  <si>
    <t>EXECUÇÃO DE PASSEIO EM PISO INTERTRAVADO, COM BLOCO RETANGULAR COR NATURAL DE 20 X 10 CM, ESPESSURA 6 CM. AF_12/2015</t>
  </si>
  <si>
    <t>5.7.</t>
  </si>
  <si>
    <t>93680</t>
  </si>
  <si>
    <t>EXECUÇÃO DE PÁTIO/ESTACIONAMENTO EM PISO INTERTRAVADO, COM BLOCO RETANGULAR COLORIDO DE 20 X 10 CM, ESPESSURA 6 CM. AF_12/2015</t>
  </si>
  <si>
    <t>6.</t>
  </si>
  <si>
    <t>DIVERSOS</t>
  </si>
  <si>
    <t>6.1.</t>
  </si>
  <si>
    <t>CP 001</t>
  </si>
  <si>
    <t xml:space="preserve">MOBILIZAÇÃO /DESMOBILIZAÇÃO  DE EQUIPAMENTOS </t>
  </si>
  <si>
    <t>6.2.</t>
  </si>
  <si>
    <t>CPU AUX 04</t>
  </si>
  <si>
    <t>ADMINISTRAÇÃO LOCAL</t>
  </si>
  <si>
    <t>PLANILHA ORÇAMENTÁRIA</t>
  </si>
  <si>
    <t>PROJETO AV BARÃO HIRSCH RECURSOS PRÓPRIOS</t>
  </si>
  <si>
    <t>PROPRIETÁRIO: MUNICIPIO DE QUATRO IRMÃOS</t>
  </si>
  <si>
    <t>OBRA: ASFALTO PARTE AV. BARÃO HIRSCH E CRUZAMENTO RUA ABRAÃO AGRONIONIK</t>
  </si>
  <si>
    <t>BDI = 23,65 % JÁ INCLUSO NA PLANILHA</t>
  </si>
  <si>
    <t>DABA BASE: ABRIL/2022</t>
  </si>
  <si>
    <t>Unitário Material</t>
  </si>
  <si>
    <t>Total Material</t>
  </si>
  <si>
    <t>Unitário Mão de obra</t>
  </si>
  <si>
    <t>Total Mão de obra</t>
  </si>
  <si>
    <t>Total Geral</t>
  </si>
  <si>
    <t>TOTAL SERVIÇOS INICIAIS</t>
  </si>
  <si>
    <t>TOTAL ASFALTO AV BARAO HIRSCH</t>
  </si>
  <si>
    <t>TOTAL ASFALTO CRUZAMENTO ABRAAO AGRONIONIK</t>
  </si>
  <si>
    <t>TOTAL SINALIZAÇÃO VIÁRIA</t>
  </si>
  <si>
    <t>TOTAL PASSEIO E ACESSIBILIDADE</t>
  </si>
  <si>
    <t>TOTAL DIVERSOS</t>
  </si>
  <si>
    <t>TOTAL GERAL</t>
  </si>
  <si>
    <t>102512</t>
  </si>
  <si>
    <t>PINTURA DE EIXO VIÁRIO SOBRE ASFALTO COM TINTA RETRORREFLETIVA A BASE DE RESINA ACRÍLICA COM MICROESFERAS DE VIDRO, APLICAÇÃO MECÂNICA COM DEMARCADORA AUTOPROPELIDA. AF_05/2021</t>
  </si>
  <si>
    <t>102509</t>
  </si>
  <si>
    <t>O PRESENTE ORÇAMENTO IMPORTA EM</t>
  </si>
  <si>
    <t>SENDO MATERIAL</t>
  </si>
  <si>
    <t>E MÃO DE OBRA</t>
  </si>
  <si>
    <t>QUATRO IRMÃOS, 28 DE JULHO DE 2022.</t>
  </si>
  <si>
    <t>PLANILHA PROPOSTA</t>
  </si>
  <si>
    <t>A PRESENTE PROPOSTA IMPORTA EM r$ _______________________________________________________________________________</t>
  </si>
  <si>
    <t>DATA: ________________________________________________________</t>
  </si>
  <si>
    <t>PROPONENTE: 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</si>
</sst>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43" fontId="0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43" fontId="2" fillId="0" borderId="0" xfId="1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3" fontId="2" fillId="0" borderId="1" xfId="0" applyNumberFormat="1" applyFont="1" applyBorder="1"/>
    <xf numFmtId="43" fontId="0" fillId="0" borderId="0" xfId="0" applyNumberFormat="1"/>
    <xf numFmtId="49" fontId="0" fillId="0" borderId="1" xfId="0" applyNumberFormat="1" applyBorder="1"/>
  </cellXfs>
  <cellStyles count="2">
    <cellStyle name="Normal" xfId="0" builtinId="0"/>
    <cellStyle name="Vírgula" xfId="1" builtinId="3"/>
  </cellStyles>
  <dxfs count="2"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Normal="100" workbookViewId="0">
      <selection activeCell="G56" sqref="G56"/>
    </sheetView>
  </sheetViews>
  <sheetFormatPr defaultRowHeight="15" x14ac:dyDescent="0.25"/>
  <cols>
    <col min="1" max="1" width="6" customWidth="1"/>
    <col min="2" max="2" width="11.140625" customWidth="1"/>
    <col min="4" max="4" width="50.85546875" style="1" customWidth="1"/>
    <col min="5" max="5" width="11.5703125" bestFit="1" customWidth="1"/>
    <col min="6" max="7" width="9.5703125" bestFit="1" customWidth="1"/>
    <col min="8" max="8" width="11.5703125" bestFit="1" customWidth="1"/>
    <col min="9" max="9" width="9.5703125" bestFit="1" customWidth="1"/>
    <col min="10" max="10" width="11.5703125" bestFit="1" customWidth="1"/>
    <col min="11" max="11" width="11.7109375" customWidth="1"/>
  </cols>
  <sheetData>
    <row r="1" spans="1:12" ht="18.75" x14ac:dyDescent="0.3">
      <c r="A1" s="11" t="s">
        <v>105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ht="18.75" x14ac:dyDescent="0.3">
      <c r="A2" s="12" t="s">
        <v>106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4" spans="1:12" x14ac:dyDescent="0.25">
      <c r="A4" s="10" t="s">
        <v>107</v>
      </c>
    </row>
    <row r="5" spans="1:12" x14ac:dyDescent="0.25">
      <c r="A5" s="10" t="s">
        <v>108</v>
      </c>
    </row>
    <row r="6" spans="1:12" x14ac:dyDescent="0.25">
      <c r="A6" s="10" t="s">
        <v>109</v>
      </c>
    </row>
    <row r="7" spans="1:12" x14ac:dyDescent="0.25">
      <c r="A7" s="10" t="s">
        <v>110</v>
      </c>
    </row>
    <row r="8" spans="1:12" ht="45" x14ac:dyDescent="0.25">
      <c r="A8" s="5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111</v>
      </c>
      <c r="H8" s="5" t="s">
        <v>112</v>
      </c>
      <c r="I8" s="5" t="s">
        <v>113</v>
      </c>
      <c r="J8" s="5" t="s">
        <v>114</v>
      </c>
      <c r="K8" s="5" t="s">
        <v>115</v>
      </c>
    </row>
    <row r="9" spans="1:12" x14ac:dyDescent="0.25">
      <c r="A9" s="4" t="s">
        <v>7</v>
      </c>
      <c r="B9" s="4"/>
      <c r="C9" s="4"/>
      <c r="D9" s="5" t="s">
        <v>8</v>
      </c>
      <c r="E9" s="4" t="s">
        <v>6</v>
      </c>
      <c r="F9" s="4"/>
      <c r="G9" s="4"/>
      <c r="H9" s="4"/>
      <c r="I9" s="4"/>
      <c r="J9" s="4"/>
      <c r="K9" s="4"/>
    </row>
    <row r="10" spans="1:12" ht="60" x14ac:dyDescent="0.25">
      <c r="A10" s="4" t="s">
        <v>9</v>
      </c>
      <c r="B10" s="4" t="s">
        <v>10</v>
      </c>
      <c r="C10" s="4" t="s">
        <v>11</v>
      </c>
      <c r="D10" s="3" t="s">
        <v>12</v>
      </c>
      <c r="E10" s="4" t="s">
        <v>13</v>
      </c>
      <c r="F10" s="6">
        <v>2.88</v>
      </c>
      <c r="G10" s="6">
        <v>222.57</v>
      </c>
      <c r="H10" s="6">
        <f>F10*G10</f>
        <v>641.00159999999994</v>
      </c>
      <c r="I10" s="6">
        <v>55.64</v>
      </c>
      <c r="J10" s="6">
        <f>I10*F10</f>
        <v>160.2432</v>
      </c>
      <c r="K10" s="6">
        <f>J10+H10</f>
        <v>801.24479999999994</v>
      </c>
      <c r="L10" s="2"/>
    </row>
    <row r="11" spans="1:12" s="10" customFormat="1" x14ac:dyDescent="0.25">
      <c r="A11" s="7"/>
      <c r="B11" s="7"/>
      <c r="C11" s="7"/>
      <c r="D11" s="5" t="s">
        <v>116</v>
      </c>
      <c r="E11" s="7"/>
      <c r="F11" s="8"/>
      <c r="G11" s="8"/>
      <c r="H11" s="8">
        <f>SUM(H10)</f>
        <v>641.00159999999994</v>
      </c>
      <c r="I11" s="8"/>
      <c r="J11" s="8">
        <f>SUM(J10)</f>
        <v>160.2432</v>
      </c>
      <c r="K11" s="8">
        <f>SUM(K10)</f>
        <v>801.24479999999994</v>
      </c>
      <c r="L11" s="9"/>
    </row>
    <row r="12" spans="1:12" ht="30" x14ac:dyDescent="0.25">
      <c r="A12" s="4" t="s">
        <v>14</v>
      </c>
      <c r="B12" s="4"/>
      <c r="C12" s="4"/>
      <c r="D12" s="5" t="s">
        <v>15</v>
      </c>
      <c r="E12" s="4" t="s">
        <v>6</v>
      </c>
      <c r="F12" s="6"/>
      <c r="G12" s="6"/>
      <c r="H12" s="6"/>
      <c r="I12" s="6"/>
      <c r="J12" s="6"/>
      <c r="K12" s="6"/>
      <c r="L12" s="2"/>
    </row>
    <row r="13" spans="1:12" ht="30" x14ac:dyDescent="0.25">
      <c r="A13" s="4" t="s">
        <v>16</v>
      </c>
      <c r="B13" s="4" t="s">
        <v>17</v>
      </c>
      <c r="C13" s="4" t="s">
        <v>18</v>
      </c>
      <c r="D13" s="3" t="s">
        <v>19</v>
      </c>
      <c r="E13" s="4" t="s">
        <v>20</v>
      </c>
      <c r="F13" s="6">
        <v>2603.64</v>
      </c>
      <c r="G13" s="6">
        <v>2.97</v>
      </c>
      <c r="H13" s="6">
        <f>F13*G13</f>
        <v>7732.8108000000002</v>
      </c>
      <c r="I13" s="6">
        <v>6.93</v>
      </c>
      <c r="J13" s="6">
        <f>I13*F13</f>
        <v>18043.225199999997</v>
      </c>
      <c r="K13" s="6">
        <f>J13+H13</f>
        <v>25776.035999999996</v>
      </c>
      <c r="L13" s="2"/>
    </row>
    <row r="14" spans="1:12" ht="30" x14ac:dyDescent="0.25">
      <c r="A14" s="4" t="s">
        <v>21</v>
      </c>
      <c r="B14" s="4" t="s">
        <v>22</v>
      </c>
      <c r="C14" s="4" t="s">
        <v>23</v>
      </c>
      <c r="D14" s="3" t="s">
        <v>24</v>
      </c>
      <c r="E14" s="4" t="s">
        <v>25</v>
      </c>
      <c r="F14" s="6">
        <v>2603.64</v>
      </c>
      <c r="G14" s="6">
        <v>0.73</v>
      </c>
      <c r="H14" s="6">
        <f t="shared" ref="H14:H46" si="0">F14*G14</f>
        <v>1900.6571999999999</v>
      </c>
      <c r="I14" s="6">
        <v>2.68</v>
      </c>
      <c r="J14" s="6">
        <f t="shared" ref="J14:J46" si="1">I14*F14</f>
        <v>6977.7552000000005</v>
      </c>
      <c r="K14" s="6">
        <f t="shared" ref="K14:K47" si="2">J14+H14</f>
        <v>8878.4124000000011</v>
      </c>
      <c r="L14" s="2"/>
    </row>
    <row r="15" spans="1:12" ht="60" x14ac:dyDescent="0.25">
      <c r="A15" s="4" t="s">
        <v>26</v>
      </c>
      <c r="B15" s="4" t="s">
        <v>17</v>
      </c>
      <c r="C15" s="4" t="s">
        <v>27</v>
      </c>
      <c r="D15" s="3" t="s">
        <v>28</v>
      </c>
      <c r="E15" s="4" t="s">
        <v>29</v>
      </c>
      <c r="F15" s="6">
        <v>104.15</v>
      </c>
      <c r="G15" s="6">
        <v>464.25</v>
      </c>
      <c r="H15" s="6">
        <f t="shared" si="0"/>
        <v>48351.637500000004</v>
      </c>
      <c r="I15" s="6">
        <v>1083.22</v>
      </c>
      <c r="J15" s="6">
        <f t="shared" si="1"/>
        <v>112817.36300000001</v>
      </c>
      <c r="K15" s="6">
        <f t="shared" si="2"/>
        <v>161169.00050000002</v>
      </c>
      <c r="L15" s="2"/>
    </row>
    <row r="16" spans="1:12" ht="60" x14ac:dyDescent="0.25">
      <c r="A16" s="4" t="s">
        <v>30</v>
      </c>
      <c r="B16" s="4" t="s">
        <v>22</v>
      </c>
      <c r="C16" s="4" t="s">
        <v>31</v>
      </c>
      <c r="D16" s="3" t="s">
        <v>32</v>
      </c>
      <c r="E16" s="4" t="s">
        <v>33</v>
      </c>
      <c r="F16" s="6">
        <v>3645.1</v>
      </c>
      <c r="G16" s="6">
        <v>0.33</v>
      </c>
      <c r="H16" s="6">
        <f t="shared" si="0"/>
        <v>1202.883</v>
      </c>
      <c r="I16" s="6">
        <v>0.77</v>
      </c>
      <c r="J16" s="6">
        <f t="shared" si="1"/>
        <v>2806.7269999999999</v>
      </c>
      <c r="K16" s="6">
        <f t="shared" si="2"/>
        <v>4009.6099999999997</v>
      </c>
      <c r="L16" s="2"/>
    </row>
    <row r="17" spans="1:12" ht="60" x14ac:dyDescent="0.25">
      <c r="A17" s="4" t="s">
        <v>34</v>
      </c>
      <c r="B17" s="4" t="s">
        <v>22</v>
      </c>
      <c r="C17" s="4" t="s">
        <v>35</v>
      </c>
      <c r="D17" s="3" t="s">
        <v>36</v>
      </c>
      <c r="E17" s="4" t="s">
        <v>33</v>
      </c>
      <c r="F17" s="6">
        <v>2499.4899999999998</v>
      </c>
      <c r="G17" s="6">
        <v>0.9</v>
      </c>
      <c r="H17" s="6">
        <f t="shared" si="0"/>
        <v>2249.5409999999997</v>
      </c>
      <c r="I17" s="6">
        <v>2.14</v>
      </c>
      <c r="J17" s="6">
        <f t="shared" si="1"/>
        <v>5348.9085999999998</v>
      </c>
      <c r="K17" s="6">
        <f t="shared" si="2"/>
        <v>7598.4495999999999</v>
      </c>
      <c r="L17" s="2"/>
    </row>
    <row r="18" spans="1:12" s="10" customFormat="1" x14ac:dyDescent="0.25">
      <c r="A18" s="7"/>
      <c r="B18" s="7"/>
      <c r="C18" s="7"/>
      <c r="D18" s="5" t="s">
        <v>117</v>
      </c>
      <c r="E18" s="7"/>
      <c r="F18" s="8"/>
      <c r="G18" s="8"/>
      <c r="H18" s="8">
        <f>SUM(H13:H17)</f>
        <v>61437.529500000004</v>
      </c>
      <c r="I18" s="8"/>
      <c r="J18" s="8">
        <f>SUM(J13:J17)</f>
        <v>145993.97900000002</v>
      </c>
      <c r="K18" s="8">
        <f t="shared" si="2"/>
        <v>207431.50850000003</v>
      </c>
      <c r="L18" s="9"/>
    </row>
    <row r="19" spans="1:12" ht="30" x14ac:dyDescent="0.25">
      <c r="A19" s="4" t="s">
        <v>37</v>
      </c>
      <c r="B19" s="4"/>
      <c r="C19" s="4"/>
      <c r="D19" s="5" t="s">
        <v>38</v>
      </c>
      <c r="E19" s="4" t="s">
        <v>6</v>
      </c>
      <c r="F19" s="6"/>
      <c r="G19" s="6"/>
      <c r="H19" s="6"/>
      <c r="I19" s="6"/>
      <c r="J19" s="6"/>
      <c r="K19" s="6"/>
      <c r="L19" s="2"/>
    </row>
    <row r="20" spans="1:12" x14ac:dyDescent="0.25">
      <c r="A20" s="4" t="s">
        <v>39</v>
      </c>
      <c r="B20" s="4" t="s">
        <v>40</v>
      </c>
      <c r="C20" s="4" t="s">
        <v>41</v>
      </c>
      <c r="D20" s="3" t="s">
        <v>42</v>
      </c>
      <c r="E20" s="4" t="s">
        <v>43</v>
      </c>
      <c r="F20" s="6">
        <v>585</v>
      </c>
      <c r="G20" s="6">
        <v>1.75</v>
      </c>
      <c r="H20" s="6">
        <f t="shared" si="0"/>
        <v>1023.75</v>
      </c>
      <c r="I20" s="6">
        <v>1.22</v>
      </c>
      <c r="J20" s="6">
        <f t="shared" si="1"/>
        <v>713.69999999999993</v>
      </c>
      <c r="K20" s="6">
        <f t="shared" si="2"/>
        <v>1737.4499999999998</v>
      </c>
      <c r="L20" s="2"/>
    </row>
    <row r="21" spans="1:12" ht="30" x14ac:dyDescent="0.25">
      <c r="A21" s="4" t="s">
        <v>44</v>
      </c>
      <c r="B21" s="4" t="s">
        <v>40</v>
      </c>
      <c r="C21" s="4" t="s">
        <v>45</v>
      </c>
      <c r="D21" s="3" t="s">
        <v>46</v>
      </c>
      <c r="E21" s="4" t="s">
        <v>43</v>
      </c>
      <c r="F21" s="6">
        <v>585</v>
      </c>
      <c r="G21" s="6">
        <v>2.68</v>
      </c>
      <c r="H21" s="6">
        <f t="shared" si="0"/>
        <v>1567.8000000000002</v>
      </c>
      <c r="I21" s="6">
        <v>0.63</v>
      </c>
      <c r="J21" s="6">
        <f t="shared" si="1"/>
        <v>368.55</v>
      </c>
      <c r="K21" s="6">
        <f t="shared" si="2"/>
        <v>1936.3500000000001</v>
      </c>
      <c r="L21" s="2"/>
    </row>
    <row r="22" spans="1:12" ht="60" x14ac:dyDescent="0.25">
      <c r="A22" s="4" t="s">
        <v>47</v>
      </c>
      <c r="B22" s="4" t="s">
        <v>40</v>
      </c>
      <c r="C22" s="4" t="s">
        <v>48</v>
      </c>
      <c r="D22" s="3" t="s">
        <v>49</v>
      </c>
      <c r="E22" s="4" t="s">
        <v>29</v>
      </c>
      <c r="F22" s="6">
        <v>23.400000000000002</v>
      </c>
      <c r="G22" s="6">
        <v>1080</v>
      </c>
      <c r="H22" s="6">
        <f t="shared" si="0"/>
        <v>25272.000000000004</v>
      </c>
      <c r="I22" s="6">
        <v>452.77</v>
      </c>
      <c r="J22" s="6">
        <f t="shared" si="1"/>
        <v>10594.818000000001</v>
      </c>
      <c r="K22" s="6">
        <f t="shared" si="2"/>
        <v>35866.818000000007</v>
      </c>
      <c r="L22" s="2"/>
    </row>
    <row r="23" spans="1:12" ht="30" x14ac:dyDescent="0.25">
      <c r="A23" s="4" t="s">
        <v>50</v>
      </c>
      <c r="B23" s="4" t="s">
        <v>40</v>
      </c>
      <c r="C23" s="4" t="s">
        <v>45</v>
      </c>
      <c r="D23" s="3" t="s">
        <v>46</v>
      </c>
      <c r="E23" s="4" t="s">
        <v>43</v>
      </c>
      <c r="F23" s="6">
        <v>585</v>
      </c>
      <c r="G23" s="6">
        <v>2.68</v>
      </c>
      <c r="H23" s="6">
        <f t="shared" si="0"/>
        <v>1567.8000000000002</v>
      </c>
      <c r="I23" s="6">
        <v>0.63</v>
      </c>
      <c r="J23" s="6">
        <f t="shared" si="1"/>
        <v>368.55</v>
      </c>
      <c r="K23" s="6">
        <f t="shared" si="2"/>
        <v>1936.3500000000001</v>
      </c>
      <c r="L23" s="2"/>
    </row>
    <row r="24" spans="1:12" ht="60" x14ac:dyDescent="0.25">
      <c r="A24" s="4" t="s">
        <v>51</v>
      </c>
      <c r="B24" s="4" t="s">
        <v>40</v>
      </c>
      <c r="C24" s="4" t="s">
        <v>48</v>
      </c>
      <c r="D24" s="3" t="s">
        <v>49</v>
      </c>
      <c r="E24" s="4" t="s">
        <v>29</v>
      </c>
      <c r="F24" s="6">
        <v>17.55</v>
      </c>
      <c r="G24" s="6">
        <v>1080</v>
      </c>
      <c r="H24" s="6">
        <f t="shared" si="0"/>
        <v>18954</v>
      </c>
      <c r="I24" s="6">
        <v>452.77</v>
      </c>
      <c r="J24" s="6">
        <f t="shared" si="1"/>
        <v>7946.1135000000004</v>
      </c>
      <c r="K24" s="6">
        <f t="shared" si="2"/>
        <v>26900.113499999999</v>
      </c>
      <c r="L24" s="2"/>
    </row>
    <row r="25" spans="1:12" ht="60" x14ac:dyDescent="0.25">
      <c r="A25" s="4" t="s">
        <v>52</v>
      </c>
      <c r="B25" s="4" t="s">
        <v>22</v>
      </c>
      <c r="C25" s="4" t="s">
        <v>53</v>
      </c>
      <c r="D25" s="3" t="s">
        <v>54</v>
      </c>
      <c r="E25" s="4" t="s">
        <v>33</v>
      </c>
      <c r="F25" s="6">
        <v>1228.5</v>
      </c>
      <c r="G25" s="6">
        <v>0.4</v>
      </c>
      <c r="H25" s="6">
        <f t="shared" si="0"/>
        <v>491.40000000000003</v>
      </c>
      <c r="I25" s="6">
        <v>0.91</v>
      </c>
      <c r="J25" s="6">
        <f t="shared" si="1"/>
        <v>1117.9349999999999</v>
      </c>
      <c r="K25" s="6">
        <f t="shared" si="2"/>
        <v>1609.335</v>
      </c>
      <c r="L25" s="2"/>
    </row>
    <row r="26" spans="1:12" s="10" customFormat="1" ht="30" x14ac:dyDescent="0.25">
      <c r="A26" s="7"/>
      <c r="B26" s="7"/>
      <c r="C26" s="7"/>
      <c r="D26" s="5" t="s">
        <v>118</v>
      </c>
      <c r="E26" s="7"/>
      <c r="F26" s="8"/>
      <c r="G26" s="8"/>
      <c r="H26" s="8">
        <f>SUM(H20:H25)</f>
        <v>48876.750000000007</v>
      </c>
      <c r="I26" s="8"/>
      <c r="J26" s="8">
        <f>SUM(J20:J25)</f>
        <v>21109.666500000003</v>
      </c>
      <c r="K26" s="8">
        <f t="shared" si="2"/>
        <v>69986.416500000007</v>
      </c>
      <c r="L26" s="9"/>
    </row>
    <row r="27" spans="1:12" x14ac:dyDescent="0.25">
      <c r="A27" s="4" t="s">
        <v>55</v>
      </c>
      <c r="B27" s="4"/>
      <c r="C27" s="4"/>
      <c r="D27" s="5" t="s">
        <v>56</v>
      </c>
      <c r="E27" s="4" t="s">
        <v>6</v>
      </c>
      <c r="F27" s="6"/>
      <c r="G27" s="6"/>
      <c r="H27" s="6"/>
      <c r="I27" s="6"/>
      <c r="J27" s="6"/>
      <c r="K27" s="6"/>
      <c r="L27" s="2"/>
    </row>
    <row r="28" spans="1:12" x14ac:dyDescent="0.25">
      <c r="A28" s="4" t="s">
        <v>57</v>
      </c>
      <c r="B28" s="4" t="s">
        <v>58</v>
      </c>
      <c r="C28" s="4" t="s">
        <v>59</v>
      </c>
      <c r="D28" s="3" t="s">
        <v>60</v>
      </c>
      <c r="E28" s="4" t="s">
        <v>25</v>
      </c>
      <c r="F28" s="6">
        <v>0.31</v>
      </c>
      <c r="G28" s="6">
        <v>185</v>
      </c>
      <c r="H28" s="6">
        <f t="shared" si="0"/>
        <v>57.35</v>
      </c>
      <c r="I28" s="6">
        <v>432.59</v>
      </c>
      <c r="J28" s="6">
        <f t="shared" si="1"/>
        <v>134.10290000000001</v>
      </c>
      <c r="K28" s="6">
        <f t="shared" si="2"/>
        <v>191.4529</v>
      </c>
      <c r="L28" s="2"/>
    </row>
    <row r="29" spans="1:12" ht="30" x14ac:dyDescent="0.25">
      <c r="A29" s="4" t="s">
        <v>61</v>
      </c>
      <c r="B29" s="4" t="s">
        <v>10</v>
      </c>
      <c r="C29" s="4" t="s">
        <v>62</v>
      </c>
      <c r="D29" s="3" t="s">
        <v>63</v>
      </c>
      <c r="E29" s="4" t="s">
        <v>64</v>
      </c>
      <c r="F29" s="6">
        <v>1</v>
      </c>
      <c r="G29" s="6">
        <v>28.5</v>
      </c>
      <c r="H29" s="6">
        <f t="shared" si="0"/>
        <v>28.5</v>
      </c>
      <c r="I29" s="6">
        <v>63.31</v>
      </c>
      <c r="J29" s="6">
        <f t="shared" si="1"/>
        <v>63.31</v>
      </c>
      <c r="K29" s="6">
        <f t="shared" si="2"/>
        <v>91.81</v>
      </c>
      <c r="L29" s="2"/>
    </row>
    <row r="30" spans="1:12" x14ac:dyDescent="0.25">
      <c r="A30" s="4" t="s">
        <v>65</v>
      </c>
      <c r="B30" s="4" t="s">
        <v>58</v>
      </c>
      <c r="C30" s="4" t="s">
        <v>59</v>
      </c>
      <c r="D30" s="3" t="s">
        <v>60</v>
      </c>
      <c r="E30" s="4" t="s">
        <v>25</v>
      </c>
      <c r="F30" s="6">
        <v>0.5</v>
      </c>
      <c r="G30" s="6">
        <v>185</v>
      </c>
      <c r="H30" s="6">
        <f t="shared" si="0"/>
        <v>92.5</v>
      </c>
      <c r="I30" s="6">
        <v>432.59</v>
      </c>
      <c r="J30" s="6">
        <f t="shared" si="1"/>
        <v>216.29499999999999</v>
      </c>
      <c r="K30" s="6">
        <f t="shared" si="2"/>
        <v>308.79499999999996</v>
      </c>
      <c r="L30" s="2"/>
    </row>
    <row r="31" spans="1:12" ht="30" x14ac:dyDescent="0.25">
      <c r="A31" s="4" t="s">
        <v>66</v>
      </c>
      <c r="B31" s="4" t="s">
        <v>58</v>
      </c>
      <c r="C31" s="4" t="s">
        <v>67</v>
      </c>
      <c r="D31" s="3" t="s">
        <v>68</v>
      </c>
      <c r="E31" s="4" t="s">
        <v>69</v>
      </c>
      <c r="F31" s="6">
        <v>3</v>
      </c>
      <c r="G31" s="6">
        <v>50</v>
      </c>
      <c r="H31" s="6">
        <f t="shared" si="0"/>
        <v>150</v>
      </c>
      <c r="I31" s="6">
        <v>360.81</v>
      </c>
      <c r="J31" s="6">
        <f t="shared" si="1"/>
        <v>1082.43</v>
      </c>
      <c r="K31" s="6">
        <f t="shared" si="2"/>
        <v>1232.43</v>
      </c>
      <c r="L31" s="2"/>
    </row>
    <row r="32" spans="1:12" ht="90" x14ac:dyDescent="0.25">
      <c r="A32" s="4" t="s">
        <v>70</v>
      </c>
      <c r="B32" s="15" t="s">
        <v>22</v>
      </c>
      <c r="C32" s="15" t="s">
        <v>123</v>
      </c>
      <c r="D32" s="3" t="s">
        <v>124</v>
      </c>
      <c r="E32" s="4" t="s">
        <v>25</v>
      </c>
      <c r="F32" s="6">
        <v>105.3</v>
      </c>
      <c r="G32" s="6">
        <v>3.1</v>
      </c>
      <c r="H32" s="6">
        <f t="shared" si="0"/>
        <v>326.43</v>
      </c>
      <c r="I32" s="6">
        <v>1.91</v>
      </c>
      <c r="J32" s="6">
        <f t="shared" si="1"/>
        <v>201.12299999999999</v>
      </c>
      <c r="K32" s="6">
        <f t="shared" si="2"/>
        <v>527.553</v>
      </c>
      <c r="L32" s="2"/>
    </row>
    <row r="33" spans="1:12" ht="45" x14ac:dyDescent="0.25">
      <c r="A33" s="4" t="s">
        <v>71</v>
      </c>
      <c r="B33" s="15" t="s">
        <v>22</v>
      </c>
      <c r="C33" s="15" t="s">
        <v>125</v>
      </c>
      <c r="D33" s="3" t="s">
        <v>72</v>
      </c>
      <c r="E33" s="4" t="s">
        <v>25</v>
      </c>
      <c r="F33" s="6">
        <v>33.6</v>
      </c>
      <c r="G33" s="6">
        <v>17</v>
      </c>
      <c r="H33" s="6">
        <f t="shared" si="0"/>
        <v>571.20000000000005</v>
      </c>
      <c r="I33" s="6">
        <v>9.15</v>
      </c>
      <c r="J33" s="6">
        <f t="shared" si="1"/>
        <v>307.44</v>
      </c>
      <c r="K33" s="6">
        <f t="shared" si="2"/>
        <v>878.6400000000001</v>
      </c>
      <c r="L33" s="2"/>
    </row>
    <row r="34" spans="1:12" s="10" customFormat="1" x14ac:dyDescent="0.25">
      <c r="A34" s="7"/>
      <c r="B34" s="7"/>
      <c r="C34" s="7"/>
      <c r="D34" s="5" t="s">
        <v>119</v>
      </c>
      <c r="E34" s="7"/>
      <c r="F34" s="8"/>
      <c r="G34" s="8"/>
      <c r="H34" s="8">
        <f>SUM(H28:H33)</f>
        <v>1225.98</v>
      </c>
      <c r="I34" s="8"/>
      <c r="J34" s="8">
        <f>SUM(J28:J33)</f>
        <v>2004.7009000000003</v>
      </c>
      <c r="K34" s="8">
        <f t="shared" si="2"/>
        <v>3230.6809000000003</v>
      </c>
      <c r="L34" s="9"/>
    </row>
    <row r="35" spans="1:12" s="10" customFormat="1" x14ac:dyDescent="0.25">
      <c r="A35" s="7" t="s">
        <v>73</v>
      </c>
      <c r="B35" s="7"/>
      <c r="C35" s="7"/>
      <c r="D35" s="5" t="s">
        <v>74</v>
      </c>
      <c r="E35" s="7" t="s">
        <v>6</v>
      </c>
      <c r="F35" s="8">
        <v>0</v>
      </c>
      <c r="G35" s="8"/>
      <c r="H35" s="8">
        <f t="shared" si="0"/>
        <v>0</v>
      </c>
      <c r="I35" s="8"/>
      <c r="J35" s="8">
        <f t="shared" si="1"/>
        <v>0</v>
      </c>
      <c r="K35" s="8">
        <f t="shared" si="2"/>
        <v>0</v>
      </c>
      <c r="L35" s="9"/>
    </row>
    <row r="36" spans="1:12" x14ac:dyDescent="0.25">
      <c r="A36" s="4" t="s">
        <v>75</v>
      </c>
      <c r="B36" s="4" t="s">
        <v>58</v>
      </c>
      <c r="C36" s="4" t="s">
        <v>76</v>
      </c>
      <c r="D36" s="3" t="s">
        <v>77</v>
      </c>
      <c r="E36" s="4" t="s">
        <v>78</v>
      </c>
      <c r="F36" s="6">
        <v>298.04000000000002</v>
      </c>
      <c r="G36" s="6">
        <v>12.5</v>
      </c>
      <c r="H36" s="6">
        <f t="shared" si="0"/>
        <v>3725.5000000000005</v>
      </c>
      <c r="I36" s="6">
        <v>22.43</v>
      </c>
      <c r="J36" s="6">
        <f t="shared" si="1"/>
        <v>6685.0372000000007</v>
      </c>
      <c r="K36" s="6">
        <f t="shared" si="2"/>
        <v>10410.537200000001</v>
      </c>
      <c r="L36" s="2"/>
    </row>
    <row r="37" spans="1:12" ht="90" x14ac:dyDescent="0.25">
      <c r="A37" s="4" t="s">
        <v>79</v>
      </c>
      <c r="B37" s="4" t="s">
        <v>22</v>
      </c>
      <c r="C37" s="4" t="s">
        <v>80</v>
      </c>
      <c r="D37" s="3" t="s">
        <v>81</v>
      </c>
      <c r="E37" s="4" t="s">
        <v>78</v>
      </c>
      <c r="F37" s="6">
        <v>497.28</v>
      </c>
      <c r="G37" s="6">
        <v>28</v>
      </c>
      <c r="H37" s="6">
        <f t="shared" si="0"/>
        <v>13923.84</v>
      </c>
      <c r="I37" s="6">
        <v>32.630000000000003</v>
      </c>
      <c r="J37" s="6">
        <f t="shared" si="1"/>
        <v>16226.2464</v>
      </c>
      <c r="K37" s="6">
        <f t="shared" si="2"/>
        <v>30150.0864</v>
      </c>
      <c r="L37" s="2"/>
    </row>
    <row r="38" spans="1:12" x14ac:dyDescent="0.25">
      <c r="A38" s="4" t="s">
        <v>82</v>
      </c>
      <c r="B38" s="4" t="s">
        <v>17</v>
      </c>
      <c r="C38" s="4" t="s">
        <v>83</v>
      </c>
      <c r="D38" s="3" t="s">
        <v>84</v>
      </c>
      <c r="E38" s="4" t="s">
        <v>25</v>
      </c>
      <c r="F38" s="6">
        <v>119.35</v>
      </c>
      <c r="G38" s="6">
        <v>1.76</v>
      </c>
      <c r="H38" s="6">
        <f t="shared" si="0"/>
        <v>210.05599999999998</v>
      </c>
      <c r="I38" s="6">
        <v>3.27</v>
      </c>
      <c r="J38" s="6">
        <f t="shared" si="1"/>
        <v>390.27449999999999</v>
      </c>
      <c r="K38" s="6">
        <f t="shared" si="2"/>
        <v>600.33050000000003</v>
      </c>
      <c r="L38" s="2"/>
    </row>
    <row r="39" spans="1:12" ht="45" x14ac:dyDescent="0.25">
      <c r="A39" s="4" t="s">
        <v>85</v>
      </c>
      <c r="B39" s="4" t="s">
        <v>22</v>
      </c>
      <c r="C39" s="4" t="s">
        <v>86</v>
      </c>
      <c r="D39" s="3" t="s">
        <v>87</v>
      </c>
      <c r="E39" s="4" t="s">
        <v>25</v>
      </c>
      <c r="F39" s="6">
        <v>707.19</v>
      </c>
      <c r="G39" s="6">
        <v>0.5</v>
      </c>
      <c r="H39" s="6">
        <f t="shared" si="0"/>
        <v>353.59500000000003</v>
      </c>
      <c r="I39" s="6">
        <v>2.2799999999999998</v>
      </c>
      <c r="J39" s="6">
        <f t="shared" si="1"/>
        <v>1612.3932</v>
      </c>
      <c r="K39" s="6">
        <f t="shared" si="2"/>
        <v>1965.9882</v>
      </c>
      <c r="L39" s="2"/>
    </row>
    <row r="40" spans="1:12" ht="60" x14ac:dyDescent="0.25">
      <c r="A40" s="4" t="s">
        <v>88</v>
      </c>
      <c r="B40" s="4" t="s">
        <v>22</v>
      </c>
      <c r="C40" s="4" t="s">
        <v>89</v>
      </c>
      <c r="D40" s="3" t="s">
        <v>90</v>
      </c>
      <c r="E40" s="4" t="s">
        <v>29</v>
      </c>
      <c r="F40" s="6">
        <v>70.719000000000008</v>
      </c>
      <c r="G40" s="6">
        <v>45</v>
      </c>
      <c r="H40" s="6">
        <f t="shared" si="0"/>
        <v>3182.3550000000005</v>
      </c>
      <c r="I40" s="6">
        <v>79.17</v>
      </c>
      <c r="J40" s="6">
        <f t="shared" si="1"/>
        <v>5598.8232300000009</v>
      </c>
      <c r="K40" s="6">
        <f t="shared" si="2"/>
        <v>8781.1782300000013</v>
      </c>
      <c r="L40" s="2"/>
    </row>
    <row r="41" spans="1:12" ht="60" x14ac:dyDescent="0.25">
      <c r="A41" s="4" t="s">
        <v>91</v>
      </c>
      <c r="B41" s="4" t="s">
        <v>22</v>
      </c>
      <c r="C41" s="4" t="s">
        <v>92</v>
      </c>
      <c r="D41" s="3" t="s">
        <v>93</v>
      </c>
      <c r="E41" s="4" t="s">
        <v>25</v>
      </c>
      <c r="F41" s="6">
        <v>587.11</v>
      </c>
      <c r="G41" s="6">
        <v>40</v>
      </c>
      <c r="H41" s="6">
        <f t="shared" si="0"/>
        <v>23484.400000000001</v>
      </c>
      <c r="I41" s="6">
        <v>44.37</v>
      </c>
      <c r="J41" s="6">
        <f t="shared" si="1"/>
        <v>26050.0707</v>
      </c>
      <c r="K41" s="6">
        <f t="shared" si="2"/>
        <v>49534.470700000005</v>
      </c>
      <c r="L41" s="2"/>
    </row>
    <row r="42" spans="1:12" ht="60" x14ac:dyDescent="0.25">
      <c r="A42" s="4" t="s">
        <v>94</v>
      </c>
      <c r="B42" s="4" t="s">
        <v>22</v>
      </c>
      <c r="C42" s="4" t="s">
        <v>95</v>
      </c>
      <c r="D42" s="3" t="s">
        <v>96</v>
      </c>
      <c r="E42" s="4" t="s">
        <v>25</v>
      </c>
      <c r="F42" s="6">
        <v>120.08</v>
      </c>
      <c r="G42" s="6">
        <v>27</v>
      </c>
      <c r="H42" s="6">
        <f t="shared" si="0"/>
        <v>3242.16</v>
      </c>
      <c r="I42" s="6">
        <v>51.31</v>
      </c>
      <c r="J42" s="6">
        <f t="shared" si="1"/>
        <v>6161.3047999999999</v>
      </c>
      <c r="K42" s="6">
        <f t="shared" si="2"/>
        <v>9403.4647999999997</v>
      </c>
      <c r="L42" s="2"/>
    </row>
    <row r="43" spans="1:12" s="10" customFormat="1" x14ac:dyDescent="0.25">
      <c r="A43" s="7"/>
      <c r="B43" s="7"/>
      <c r="C43" s="7"/>
      <c r="D43" s="5" t="s">
        <v>120</v>
      </c>
      <c r="E43" s="7"/>
      <c r="F43" s="8"/>
      <c r="G43" s="8"/>
      <c r="H43" s="8">
        <f>SUM(H35:H42)</f>
        <v>48121.906000000003</v>
      </c>
      <c r="I43" s="8"/>
      <c r="J43" s="8">
        <f>SUM(J35:J42)</f>
        <v>62724.150030000004</v>
      </c>
      <c r="K43" s="8">
        <f t="shared" si="2"/>
        <v>110846.05603000001</v>
      </c>
      <c r="L43" s="9"/>
    </row>
    <row r="44" spans="1:12" s="10" customFormat="1" x14ac:dyDescent="0.25">
      <c r="A44" s="7" t="s">
        <v>97</v>
      </c>
      <c r="B44" s="7"/>
      <c r="C44" s="7"/>
      <c r="D44" s="5" t="s">
        <v>98</v>
      </c>
      <c r="E44" s="7" t="s">
        <v>6</v>
      </c>
      <c r="F44" s="8"/>
      <c r="G44" s="8"/>
      <c r="H44" s="8">
        <f t="shared" si="0"/>
        <v>0</v>
      </c>
      <c r="I44" s="8"/>
      <c r="J44" s="8">
        <f t="shared" si="1"/>
        <v>0</v>
      </c>
      <c r="K44" s="8">
        <f t="shared" si="2"/>
        <v>0</v>
      </c>
      <c r="L44" s="9"/>
    </row>
    <row r="45" spans="1:12" ht="30" x14ac:dyDescent="0.25">
      <c r="A45" s="4" t="s">
        <v>99</v>
      </c>
      <c r="B45" s="4" t="s">
        <v>40</v>
      </c>
      <c r="C45" s="4" t="s">
        <v>100</v>
      </c>
      <c r="D45" s="3" t="s">
        <v>101</v>
      </c>
      <c r="E45" s="4" t="s">
        <v>69</v>
      </c>
      <c r="F45" s="6">
        <v>1</v>
      </c>
      <c r="G45" s="6">
        <v>0</v>
      </c>
      <c r="H45" s="6">
        <f t="shared" si="0"/>
        <v>0</v>
      </c>
      <c r="I45" s="6">
        <v>2379.84</v>
      </c>
      <c r="J45" s="6">
        <f t="shared" si="1"/>
        <v>2379.84</v>
      </c>
      <c r="K45" s="6">
        <f t="shared" si="2"/>
        <v>2379.84</v>
      </c>
      <c r="L45" s="2"/>
    </row>
    <row r="46" spans="1:12" x14ac:dyDescent="0.25">
      <c r="A46" s="4" t="s">
        <v>102</v>
      </c>
      <c r="B46" s="4" t="s">
        <v>17</v>
      </c>
      <c r="C46" s="4" t="s">
        <v>103</v>
      </c>
      <c r="D46" s="3" t="s">
        <v>104</v>
      </c>
      <c r="E46" s="4" t="s">
        <v>69</v>
      </c>
      <c r="F46" s="6">
        <v>1</v>
      </c>
      <c r="G46" s="6"/>
      <c r="H46" s="6">
        <f t="shared" si="0"/>
        <v>0</v>
      </c>
      <c r="I46" s="6">
        <v>8049.84</v>
      </c>
      <c r="J46" s="6">
        <f t="shared" si="1"/>
        <v>8049.84</v>
      </c>
      <c r="K46" s="6">
        <f t="shared" si="2"/>
        <v>8049.84</v>
      </c>
      <c r="L46" s="2"/>
    </row>
    <row r="47" spans="1:12" s="10" customFormat="1" x14ac:dyDescent="0.25">
      <c r="A47" s="7"/>
      <c r="B47" s="7"/>
      <c r="C47" s="7"/>
      <c r="D47" s="5" t="s">
        <v>121</v>
      </c>
      <c r="E47" s="7"/>
      <c r="F47" s="8"/>
      <c r="G47" s="8"/>
      <c r="H47" s="8">
        <f>SUM(H44:H46)</f>
        <v>0</v>
      </c>
      <c r="I47" s="8"/>
      <c r="J47" s="8">
        <f>SUM(J44:J46)</f>
        <v>10429.68</v>
      </c>
      <c r="K47" s="8">
        <f t="shared" si="2"/>
        <v>10429.68</v>
      </c>
    </row>
    <row r="48" spans="1:12" s="10" customFormat="1" x14ac:dyDescent="0.25">
      <c r="A48" s="7"/>
      <c r="B48" s="7"/>
      <c r="C48" s="7"/>
      <c r="D48" s="5" t="s">
        <v>122</v>
      </c>
      <c r="E48" s="7"/>
      <c r="F48" s="7"/>
      <c r="G48" s="7"/>
      <c r="H48" s="13">
        <f>SUM(H47+H43+H34+H26+H18+H11)</f>
        <v>160303.16709999999</v>
      </c>
      <c r="I48" s="7"/>
      <c r="J48" s="13">
        <f>SUM(J47+J43+J34+J26+J18+J11)</f>
        <v>242422.41963000005</v>
      </c>
      <c r="K48" s="13">
        <f>SUM(K47+K43+K34+K26+K18+K11)</f>
        <v>402725.58672999998</v>
      </c>
    </row>
    <row r="51" spans="1:7" x14ac:dyDescent="0.25">
      <c r="A51" t="s">
        <v>126</v>
      </c>
      <c r="E51" s="14">
        <f>K48</f>
        <v>402725.58672999998</v>
      </c>
    </row>
    <row r="52" spans="1:7" x14ac:dyDescent="0.25">
      <c r="A52" t="s">
        <v>127</v>
      </c>
      <c r="E52" s="14">
        <f>H48</f>
        <v>160303.16709999999</v>
      </c>
    </row>
    <row r="53" spans="1:7" x14ac:dyDescent="0.25">
      <c r="A53" t="s">
        <v>128</v>
      </c>
      <c r="E53" s="14">
        <f>J48</f>
        <v>242422.41963000005</v>
      </c>
    </row>
    <row r="55" spans="1:7" x14ac:dyDescent="0.25">
      <c r="G55" t="s">
        <v>129</v>
      </c>
    </row>
  </sheetData>
  <mergeCells count="2">
    <mergeCell ref="A1:K1"/>
    <mergeCell ref="A2:K2"/>
  </mergeCells>
  <pageMargins left="0.23622047244094491" right="0.23622047244094491" top="0.74803149606299213" bottom="0.74803149606299213" header="0.31496062992125984" footer="0.31496062992125984"/>
  <pageSetup paperSize="9" scale="9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zoomScaleNormal="100" workbookViewId="0">
      <selection activeCell="A56" sqref="A56"/>
    </sheetView>
  </sheetViews>
  <sheetFormatPr defaultRowHeight="15" x14ac:dyDescent="0.25"/>
  <cols>
    <col min="1" max="1" width="6" customWidth="1"/>
    <col min="2" max="2" width="11.140625" customWidth="1"/>
    <col min="4" max="4" width="50.85546875" style="1" customWidth="1"/>
    <col min="5" max="5" width="11.5703125" bestFit="1" customWidth="1"/>
    <col min="6" max="7" width="9.5703125" bestFit="1" customWidth="1"/>
    <col min="8" max="8" width="11.5703125" bestFit="1" customWidth="1"/>
    <col min="9" max="9" width="9.5703125" bestFit="1" customWidth="1"/>
    <col min="10" max="10" width="11.5703125" bestFit="1" customWidth="1"/>
    <col min="11" max="11" width="11.7109375" customWidth="1"/>
  </cols>
  <sheetData>
    <row r="1" spans="1:12" ht="18.75" x14ac:dyDescent="0.3">
      <c r="A1" s="11" t="s">
        <v>130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ht="18.75" x14ac:dyDescent="0.3">
      <c r="A2" s="12" t="s">
        <v>106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4" spans="1:12" x14ac:dyDescent="0.25">
      <c r="A4" s="10" t="s">
        <v>107</v>
      </c>
    </row>
    <row r="5" spans="1:12" x14ac:dyDescent="0.25">
      <c r="A5" s="10" t="s">
        <v>108</v>
      </c>
    </row>
    <row r="6" spans="1:12" x14ac:dyDescent="0.25">
      <c r="A6" s="10" t="s">
        <v>109</v>
      </c>
    </row>
    <row r="7" spans="1:12" x14ac:dyDescent="0.25">
      <c r="A7" s="10" t="s">
        <v>110</v>
      </c>
    </row>
    <row r="8" spans="1:12" ht="45" x14ac:dyDescent="0.25">
      <c r="A8" s="5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111</v>
      </c>
      <c r="H8" s="5" t="s">
        <v>112</v>
      </c>
      <c r="I8" s="5" t="s">
        <v>113</v>
      </c>
      <c r="J8" s="5" t="s">
        <v>114</v>
      </c>
      <c r="K8" s="5" t="s">
        <v>115</v>
      </c>
    </row>
    <row r="9" spans="1:12" x14ac:dyDescent="0.25">
      <c r="A9" s="4" t="s">
        <v>7</v>
      </c>
      <c r="B9" s="4"/>
      <c r="C9" s="4"/>
      <c r="D9" s="5" t="s">
        <v>8</v>
      </c>
      <c r="E9" s="4" t="s">
        <v>6</v>
      </c>
      <c r="F9" s="4"/>
      <c r="G9" s="4"/>
      <c r="H9" s="4"/>
      <c r="I9" s="4"/>
      <c r="J9" s="4"/>
      <c r="K9" s="4"/>
    </row>
    <row r="10" spans="1:12" ht="60" x14ac:dyDescent="0.25">
      <c r="A10" s="4" t="s">
        <v>9</v>
      </c>
      <c r="B10" s="4" t="s">
        <v>10</v>
      </c>
      <c r="C10" s="4" t="s">
        <v>11</v>
      </c>
      <c r="D10" s="3" t="s">
        <v>12</v>
      </c>
      <c r="E10" s="4" t="s">
        <v>13</v>
      </c>
      <c r="F10" s="6">
        <v>2.88</v>
      </c>
      <c r="G10" s="6"/>
      <c r="H10" s="6">
        <f>F10*G10</f>
        <v>0</v>
      </c>
      <c r="I10" s="6">
        <v>55.64</v>
      </c>
      <c r="J10" s="6"/>
      <c r="K10" s="6">
        <f>J10+H10</f>
        <v>0</v>
      </c>
      <c r="L10" s="2"/>
    </row>
    <row r="11" spans="1:12" s="10" customFormat="1" x14ac:dyDescent="0.25">
      <c r="A11" s="7"/>
      <c r="B11" s="7"/>
      <c r="C11" s="7"/>
      <c r="D11" s="5" t="s">
        <v>116</v>
      </c>
      <c r="E11" s="7"/>
      <c r="F11" s="8"/>
      <c r="G11" s="8"/>
      <c r="H11" s="8">
        <f>SUM(H10)</f>
        <v>0</v>
      </c>
      <c r="I11" s="8"/>
      <c r="J11" s="8"/>
      <c r="K11" s="8">
        <f>SUM(K10)</f>
        <v>0</v>
      </c>
      <c r="L11" s="9"/>
    </row>
    <row r="12" spans="1:12" ht="30" x14ac:dyDescent="0.25">
      <c r="A12" s="4" t="s">
        <v>14</v>
      </c>
      <c r="B12" s="4"/>
      <c r="C12" s="4"/>
      <c r="D12" s="5" t="s">
        <v>15</v>
      </c>
      <c r="E12" s="4" t="s">
        <v>6</v>
      </c>
      <c r="F12" s="6"/>
      <c r="G12" s="6"/>
      <c r="H12" s="6"/>
      <c r="I12" s="6"/>
      <c r="J12" s="6"/>
      <c r="K12" s="6"/>
      <c r="L12" s="2"/>
    </row>
    <row r="13" spans="1:12" ht="30" x14ac:dyDescent="0.25">
      <c r="A13" s="4" t="s">
        <v>16</v>
      </c>
      <c r="B13" s="4" t="s">
        <v>17</v>
      </c>
      <c r="C13" s="4" t="s">
        <v>18</v>
      </c>
      <c r="D13" s="3" t="s">
        <v>19</v>
      </c>
      <c r="E13" s="4" t="s">
        <v>20</v>
      </c>
      <c r="F13" s="6">
        <v>2603.64</v>
      </c>
      <c r="G13" s="6"/>
      <c r="H13" s="6">
        <f>F13*G13</f>
        <v>0</v>
      </c>
      <c r="I13" s="6">
        <v>6.93</v>
      </c>
      <c r="J13" s="6"/>
      <c r="K13" s="6">
        <f>J13+H13</f>
        <v>0</v>
      </c>
      <c r="L13" s="2"/>
    </row>
    <row r="14" spans="1:12" ht="30" x14ac:dyDescent="0.25">
      <c r="A14" s="4" t="s">
        <v>21</v>
      </c>
      <c r="B14" s="4" t="s">
        <v>22</v>
      </c>
      <c r="C14" s="4" t="s">
        <v>23</v>
      </c>
      <c r="D14" s="3" t="s">
        <v>24</v>
      </c>
      <c r="E14" s="4" t="s">
        <v>25</v>
      </c>
      <c r="F14" s="6">
        <v>2603.64</v>
      </c>
      <c r="G14" s="6"/>
      <c r="H14" s="6">
        <f t="shared" ref="H14:H46" si="0">F14*G14</f>
        <v>0</v>
      </c>
      <c r="I14" s="6">
        <v>2.68</v>
      </c>
      <c r="J14" s="6"/>
      <c r="K14" s="6">
        <f t="shared" ref="K14:K47" si="1">J14+H14</f>
        <v>0</v>
      </c>
      <c r="L14" s="2"/>
    </row>
    <row r="15" spans="1:12" ht="60" x14ac:dyDescent="0.25">
      <c r="A15" s="4" t="s">
        <v>26</v>
      </c>
      <c r="B15" s="4" t="s">
        <v>17</v>
      </c>
      <c r="C15" s="4" t="s">
        <v>27</v>
      </c>
      <c r="D15" s="3" t="s">
        <v>28</v>
      </c>
      <c r="E15" s="4" t="s">
        <v>29</v>
      </c>
      <c r="F15" s="6">
        <v>104.15</v>
      </c>
      <c r="G15" s="6"/>
      <c r="H15" s="6">
        <f t="shared" si="0"/>
        <v>0</v>
      </c>
      <c r="I15" s="6">
        <v>1083.22</v>
      </c>
      <c r="J15" s="6"/>
      <c r="K15" s="6">
        <f t="shared" si="1"/>
        <v>0</v>
      </c>
      <c r="L15" s="2"/>
    </row>
    <row r="16" spans="1:12" ht="60" x14ac:dyDescent="0.25">
      <c r="A16" s="4" t="s">
        <v>30</v>
      </c>
      <c r="B16" s="4" t="s">
        <v>22</v>
      </c>
      <c r="C16" s="4" t="s">
        <v>31</v>
      </c>
      <c r="D16" s="3" t="s">
        <v>32</v>
      </c>
      <c r="E16" s="4" t="s">
        <v>33</v>
      </c>
      <c r="F16" s="6">
        <v>3645.1</v>
      </c>
      <c r="G16" s="6"/>
      <c r="H16" s="6">
        <f t="shared" si="0"/>
        <v>0</v>
      </c>
      <c r="I16" s="6">
        <v>0.77</v>
      </c>
      <c r="J16" s="6"/>
      <c r="K16" s="6">
        <f t="shared" si="1"/>
        <v>0</v>
      </c>
      <c r="L16" s="2"/>
    </row>
    <row r="17" spans="1:12" ht="60" x14ac:dyDescent="0.25">
      <c r="A17" s="4" t="s">
        <v>34</v>
      </c>
      <c r="B17" s="4" t="s">
        <v>22</v>
      </c>
      <c r="C17" s="4" t="s">
        <v>35</v>
      </c>
      <c r="D17" s="3" t="s">
        <v>36</v>
      </c>
      <c r="E17" s="4" t="s">
        <v>33</v>
      </c>
      <c r="F17" s="6">
        <v>2499.4899999999998</v>
      </c>
      <c r="G17" s="6"/>
      <c r="H17" s="6">
        <f t="shared" si="0"/>
        <v>0</v>
      </c>
      <c r="I17" s="6">
        <v>2.14</v>
      </c>
      <c r="J17" s="6"/>
      <c r="K17" s="6">
        <f t="shared" si="1"/>
        <v>0</v>
      </c>
      <c r="L17" s="2"/>
    </row>
    <row r="18" spans="1:12" s="10" customFormat="1" x14ac:dyDescent="0.25">
      <c r="A18" s="7"/>
      <c r="B18" s="7"/>
      <c r="C18" s="7"/>
      <c r="D18" s="5" t="s">
        <v>117</v>
      </c>
      <c r="E18" s="7"/>
      <c r="F18" s="8"/>
      <c r="G18" s="8"/>
      <c r="H18" s="8">
        <f>SUM(H13:H17)</f>
        <v>0</v>
      </c>
      <c r="I18" s="8"/>
      <c r="J18" s="8"/>
      <c r="K18" s="8">
        <f t="shared" si="1"/>
        <v>0</v>
      </c>
      <c r="L18" s="9"/>
    </row>
    <row r="19" spans="1:12" ht="30" x14ac:dyDescent="0.25">
      <c r="A19" s="4" t="s">
        <v>37</v>
      </c>
      <c r="B19" s="4"/>
      <c r="C19" s="4"/>
      <c r="D19" s="5" t="s">
        <v>38</v>
      </c>
      <c r="E19" s="4" t="s">
        <v>6</v>
      </c>
      <c r="F19" s="6"/>
      <c r="G19" s="6"/>
      <c r="H19" s="6"/>
      <c r="I19" s="6"/>
      <c r="J19" s="6"/>
      <c r="K19" s="6"/>
      <c r="L19" s="2"/>
    </row>
    <row r="20" spans="1:12" x14ac:dyDescent="0.25">
      <c r="A20" s="4" t="s">
        <v>39</v>
      </c>
      <c r="B20" s="4" t="s">
        <v>40</v>
      </c>
      <c r="C20" s="4" t="s">
        <v>41</v>
      </c>
      <c r="D20" s="3" t="s">
        <v>42</v>
      </c>
      <c r="E20" s="4" t="s">
        <v>43</v>
      </c>
      <c r="F20" s="6">
        <v>585</v>
      </c>
      <c r="G20" s="6"/>
      <c r="H20" s="6">
        <f t="shared" si="0"/>
        <v>0</v>
      </c>
      <c r="I20" s="6">
        <v>1.22</v>
      </c>
      <c r="J20" s="6"/>
      <c r="K20" s="6">
        <f t="shared" si="1"/>
        <v>0</v>
      </c>
      <c r="L20" s="2"/>
    </row>
    <row r="21" spans="1:12" ht="30" x14ac:dyDescent="0.25">
      <c r="A21" s="4" t="s">
        <v>44</v>
      </c>
      <c r="B21" s="4" t="s">
        <v>40</v>
      </c>
      <c r="C21" s="4" t="s">
        <v>45</v>
      </c>
      <c r="D21" s="3" t="s">
        <v>46</v>
      </c>
      <c r="E21" s="4" t="s">
        <v>43</v>
      </c>
      <c r="F21" s="6">
        <v>585</v>
      </c>
      <c r="G21" s="6"/>
      <c r="H21" s="6">
        <f t="shared" si="0"/>
        <v>0</v>
      </c>
      <c r="I21" s="6">
        <v>0.63</v>
      </c>
      <c r="J21" s="6"/>
      <c r="K21" s="6">
        <f t="shared" si="1"/>
        <v>0</v>
      </c>
      <c r="L21" s="2"/>
    </row>
    <row r="22" spans="1:12" ht="60" x14ac:dyDescent="0.25">
      <c r="A22" s="4" t="s">
        <v>47</v>
      </c>
      <c r="B22" s="4" t="s">
        <v>40</v>
      </c>
      <c r="C22" s="4" t="s">
        <v>48</v>
      </c>
      <c r="D22" s="3" t="s">
        <v>49</v>
      </c>
      <c r="E22" s="4" t="s">
        <v>29</v>
      </c>
      <c r="F22" s="6">
        <v>23.400000000000002</v>
      </c>
      <c r="G22" s="6"/>
      <c r="H22" s="6">
        <f t="shared" si="0"/>
        <v>0</v>
      </c>
      <c r="I22" s="6">
        <v>452.77</v>
      </c>
      <c r="J22" s="6"/>
      <c r="K22" s="6">
        <f t="shared" si="1"/>
        <v>0</v>
      </c>
      <c r="L22" s="2"/>
    </row>
    <row r="23" spans="1:12" ht="30" x14ac:dyDescent="0.25">
      <c r="A23" s="4" t="s">
        <v>50</v>
      </c>
      <c r="B23" s="4" t="s">
        <v>40</v>
      </c>
      <c r="C23" s="4" t="s">
        <v>45</v>
      </c>
      <c r="D23" s="3" t="s">
        <v>46</v>
      </c>
      <c r="E23" s="4" t="s">
        <v>43</v>
      </c>
      <c r="F23" s="6">
        <v>585</v>
      </c>
      <c r="G23" s="6"/>
      <c r="H23" s="6">
        <f t="shared" si="0"/>
        <v>0</v>
      </c>
      <c r="I23" s="6">
        <v>0.63</v>
      </c>
      <c r="J23" s="6"/>
      <c r="K23" s="6">
        <f t="shared" si="1"/>
        <v>0</v>
      </c>
      <c r="L23" s="2"/>
    </row>
    <row r="24" spans="1:12" ht="60" x14ac:dyDescent="0.25">
      <c r="A24" s="4" t="s">
        <v>51</v>
      </c>
      <c r="B24" s="4" t="s">
        <v>40</v>
      </c>
      <c r="C24" s="4" t="s">
        <v>48</v>
      </c>
      <c r="D24" s="3" t="s">
        <v>49</v>
      </c>
      <c r="E24" s="4" t="s">
        <v>29</v>
      </c>
      <c r="F24" s="6">
        <v>17.55</v>
      </c>
      <c r="G24" s="6"/>
      <c r="H24" s="6">
        <f t="shared" si="0"/>
        <v>0</v>
      </c>
      <c r="I24" s="6">
        <v>452.77</v>
      </c>
      <c r="J24" s="6"/>
      <c r="K24" s="6">
        <f t="shared" si="1"/>
        <v>0</v>
      </c>
      <c r="L24" s="2"/>
    </row>
    <row r="25" spans="1:12" ht="60" x14ac:dyDescent="0.25">
      <c r="A25" s="4" t="s">
        <v>52</v>
      </c>
      <c r="B25" s="4" t="s">
        <v>22</v>
      </c>
      <c r="C25" s="4" t="s">
        <v>53</v>
      </c>
      <c r="D25" s="3" t="s">
        <v>54</v>
      </c>
      <c r="E25" s="4" t="s">
        <v>33</v>
      </c>
      <c r="F25" s="6">
        <v>1228.5</v>
      </c>
      <c r="G25" s="6"/>
      <c r="H25" s="6">
        <f t="shared" si="0"/>
        <v>0</v>
      </c>
      <c r="I25" s="6">
        <v>0.91</v>
      </c>
      <c r="J25" s="6"/>
      <c r="K25" s="6">
        <f t="shared" si="1"/>
        <v>0</v>
      </c>
      <c r="L25" s="2"/>
    </row>
    <row r="26" spans="1:12" s="10" customFormat="1" ht="30" x14ac:dyDescent="0.25">
      <c r="A26" s="7"/>
      <c r="B26" s="7"/>
      <c r="C26" s="7"/>
      <c r="D26" s="5" t="s">
        <v>118</v>
      </c>
      <c r="E26" s="7"/>
      <c r="F26" s="8"/>
      <c r="G26" s="8"/>
      <c r="H26" s="8">
        <f>SUM(H20:H25)</f>
        <v>0</v>
      </c>
      <c r="I26" s="8"/>
      <c r="J26" s="8"/>
      <c r="K26" s="8">
        <f t="shared" si="1"/>
        <v>0</v>
      </c>
      <c r="L26" s="9"/>
    </row>
    <row r="27" spans="1:12" x14ac:dyDescent="0.25">
      <c r="A27" s="4" t="s">
        <v>55</v>
      </c>
      <c r="B27" s="4"/>
      <c r="C27" s="4"/>
      <c r="D27" s="5" t="s">
        <v>56</v>
      </c>
      <c r="E27" s="4" t="s">
        <v>6</v>
      </c>
      <c r="F27" s="6"/>
      <c r="G27" s="6"/>
      <c r="H27" s="6"/>
      <c r="I27" s="6"/>
      <c r="J27" s="6"/>
      <c r="K27" s="6"/>
      <c r="L27" s="2"/>
    </row>
    <row r="28" spans="1:12" x14ac:dyDescent="0.25">
      <c r="A28" s="4" t="s">
        <v>57</v>
      </c>
      <c r="B28" s="4" t="s">
        <v>58</v>
      </c>
      <c r="C28" s="4" t="s">
        <v>59</v>
      </c>
      <c r="D28" s="3" t="s">
        <v>60</v>
      </c>
      <c r="E28" s="4" t="s">
        <v>25</v>
      </c>
      <c r="F28" s="6">
        <v>0.31</v>
      </c>
      <c r="G28" s="6"/>
      <c r="H28" s="6">
        <f t="shared" si="0"/>
        <v>0</v>
      </c>
      <c r="I28" s="6">
        <v>432.59</v>
      </c>
      <c r="J28" s="6"/>
      <c r="K28" s="6">
        <f t="shared" si="1"/>
        <v>0</v>
      </c>
      <c r="L28" s="2"/>
    </row>
    <row r="29" spans="1:12" ht="30" x14ac:dyDescent="0.25">
      <c r="A29" s="4" t="s">
        <v>61</v>
      </c>
      <c r="B29" s="4" t="s">
        <v>10</v>
      </c>
      <c r="C29" s="4" t="s">
        <v>62</v>
      </c>
      <c r="D29" s="3" t="s">
        <v>63</v>
      </c>
      <c r="E29" s="4" t="s">
        <v>64</v>
      </c>
      <c r="F29" s="6">
        <v>1</v>
      </c>
      <c r="G29" s="6"/>
      <c r="H29" s="6">
        <f t="shared" si="0"/>
        <v>0</v>
      </c>
      <c r="I29" s="6">
        <v>63.31</v>
      </c>
      <c r="J29" s="6"/>
      <c r="K29" s="6">
        <f t="shared" si="1"/>
        <v>0</v>
      </c>
      <c r="L29" s="2"/>
    </row>
    <row r="30" spans="1:12" x14ac:dyDescent="0.25">
      <c r="A30" s="4" t="s">
        <v>65</v>
      </c>
      <c r="B30" s="4" t="s">
        <v>58</v>
      </c>
      <c r="C30" s="4" t="s">
        <v>59</v>
      </c>
      <c r="D30" s="3" t="s">
        <v>60</v>
      </c>
      <c r="E30" s="4" t="s">
        <v>25</v>
      </c>
      <c r="F30" s="6">
        <v>0.5</v>
      </c>
      <c r="G30" s="6"/>
      <c r="H30" s="6">
        <f t="shared" si="0"/>
        <v>0</v>
      </c>
      <c r="I30" s="6">
        <v>432.59</v>
      </c>
      <c r="J30" s="6"/>
      <c r="K30" s="6">
        <f t="shared" si="1"/>
        <v>0</v>
      </c>
      <c r="L30" s="2"/>
    </row>
    <row r="31" spans="1:12" ht="30" x14ac:dyDescent="0.25">
      <c r="A31" s="4" t="s">
        <v>66</v>
      </c>
      <c r="B31" s="4" t="s">
        <v>58</v>
      </c>
      <c r="C31" s="4" t="s">
        <v>67</v>
      </c>
      <c r="D31" s="3" t="s">
        <v>68</v>
      </c>
      <c r="E31" s="4" t="s">
        <v>69</v>
      </c>
      <c r="F31" s="6">
        <v>3</v>
      </c>
      <c r="G31" s="6"/>
      <c r="H31" s="6">
        <f t="shared" si="0"/>
        <v>0</v>
      </c>
      <c r="I31" s="6">
        <v>360.81</v>
      </c>
      <c r="J31" s="6"/>
      <c r="K31" s="6">
        <f t="shared" si="1"/>
        <v>0</v>
      </c>
      <c r="L31" s="2"/>
    </row>
    <row r="32" spans="1:12" ht="90" x14ac:dyDescent="0.25">
      <c r="A32" s="4" t="s">
        <v>70</v>
      </c>
      <c r="B32" s="15" t="s">
        <v>22</v>
      </c>
      <c r="C32" s="15" t="s">
        <v>123</v>
      </c>
      <c r="D32" s="3" t="s">
        <v>124</v>
      </c>
      <c r="E32" s="4" t="s">
        <v>25</v>
      </c>
      <c r="F32" s="6">
        <v>105.3</v>
      </c>
      <c r="G32" s="6"/>
      <c r="H32" s="6">
        <f t="shared" si="0"/>
        <v>0</v>
      </c>
      <c r="I32" s="6">
        <v>1.91</v>
      </c>
      <c r="J32" s="6"/>
      <c r="K32" s="6">
        <f t="shared" si="1"/>
        <v>0</v>
      </c>
      <c r="L32" s="2"/>
    </row>
    <row r="33" spans="1:12" ht="45" x14ac:dyDescent="0.25">
      <c r="A33" s="4" t="s">
        <v>71</v>
      </c>
      <c r="B33" s="15" t="s">
        <v>22</v>
      </c>
      <c r="C33" s="15" t="s">
        <v>125</v>
      </c>
      <c r="D33" s="3" t="s">
        <v>72</v>
      </c>
      <c r="E33" s="4" t="s">
        <v>25</v>
      </c>
      <c r="F33" s="6">
        <v>33.6</v>
      </c>
      <c r="G33" s="6"/>
      <c r="H33" s="6">
        <f t="shared" si="0"/>
        <v>0</v>
      </c>
      <c r="I33" s="6">
        <v>9.15</v>
      </c>
      <c r="J33" s="6"/>
      <c r="K33" s="6">
        <f t="shared" si="1"/>
        <v>0</v>
      </c>
      <c r="L33" s="2"/>
    </row>
    <row r="34" spans="1:12" s="10" customFormat="1" x14ac:dyDescent="0.25">
      <c r="A34" s="7"/>
      <c r="B34" s="7"/>
      <c r="C34" s="7"/>
      <c r="D34" s="5" t="s">
        <v>119</v>
      </c>
      <c r="E34" s="7"/>
      <c r="F34" s="8"/>
      <c r="G34" s="8"/>
      <c r="H34" s="8">
        <f>SUM(H28:H33)</f>
        <v>0</v>
      </c>
      <c r="I34" s="8"/>
      <c r="J34" s="8"/>
      <c r="K34" s="8">
        <f t="shared" si="1"/>
        <v>0</v>
      </c>
      <c r="L34" s="9"/>
    </row>
    <row r="35" spans="1:12" s="10" customFormat="1" x14ac:dyDescent="0.25">
      <c r="A35" s="7" t="s">
        <v>73</v>
      </c>
      <c r="B35" s="7"/>
      <c r="C35" s="7"/>
      <c r="D35" s="5" t="s">
        <v>74</v>
      </c>
      <c r="E35" s="7" t="s">
        <v>6</v>
      </c>
      <c r="F35" s="8">
        <v>0</v>
      </c>
      <c r="G35" s="8"/>
      <c r="H35" s="8">
        <f t="shared" si="0"/>
        <v>0</v>
      </c>
      <c r="I35" s="8"/>
      <c r="J35" s="8"/>
      <c r="K35" s="8">
        <f t="shared" si="1"/>
        <v>0</v>
      </c>
      <c r="L35" s="9"/>
    </row>
    <row r="36" spans="1:12" x14ac:dyDescent="0.25">
      <c r="A36" s="4" t="s">
        <v>75</v>
      </c>
      <c r="B36" s="4" t="s">
        <v>58</v>
      </c>
      <c r="C36" s="4" t="s">
        <v>76</v>
      </c>
      <c r="D36" s="3" t="s">
        <v>77</v>
      </c>
      <c r="E36" s="4" t="s">
        <v>78</v>
      </c>
      <c r="F36" s="6">
        <v>298.04000000000002</v>
      </c>
      <c r="G36" s="6"/>
      <c r="H36" s="6">
        <f t="shared" si="0"/>
        <v>0</v>
      </c>
      <c r="I36" s="6">
        <v>22.43</v>
      </c>
      <c r="J36" s="6"/>
      <c r="K36" s="6">
        <f t="shared" si="1"/>
        <v>0</v>
      </c>
      <c r="L36" s="2"/>
    </row>
    <row r="37" spans="1:12" ht="90" x14ac:dyDescent="0.25">
      <c r="A37" s="4" t="s">
        <v>79</v>
      </c>
      <c r="B37" s="4" t="s">
        <v>22</v>
      </c>
      <c r="C37" s="4" t="s">
        <v>80</v>
      </c>
      <c r="D37" s="3" t="s">
        <v>81</v>
      </c>
      <c r="E37" s="4" t="s">
        <v>78</v>
      </c>
      <c r="F37" s="6">
        <v>497.28</v>
      </c>
      <c r="G37" s="6"/>
      <c r="H37" s="6">
        <f t="shared" si="0"/>
        <v>0</v>
      </c>
      <c r="I37" s="6">
        <v>32.630000000000003</v>
      </c>
      <c r="J37" s="6"/>
      <c r="K37" s="6">
        <f t="shared" si="1"/>
        <v>0</v>
      </c>
      <c r="L37" s="2"/>
    </row>
    <row r="38" spans="1:12" x14ac:dyDescent="0.25">
      <c r="A38" s="4" t="s">
        <v>82</v>
      </c>
      <c r="B38" s="4" t="s">
        <v>17</v>
      </c>
      <c r="C38" s="4" t="s">
        <v>83</v>
      </c>
      <c r="D38" s="3" t="s">
        <v>84</v>
      </c>
      <c r="E38" s="4" t="s">
        <v>25</v>
      </c>
      <c r="F38" s="6">
        <v>119.35</v>
      </c>
      <c r="G38" s="6"/>
      <c r="H38" s="6">
        <f t="shared" si="0"/>
        <v>0</v>
      </c>
      <c r="I38" s="6">
        <v>3.27</v>
      </c>
      <c r="J38" s="6"/>
      <c r="K38" s="6">
        <f t="shared" si="1"/>
        <v>0</v>
      </c>
      <c r="L38" s="2"/>
    </row>
    <row r="39" spans="1:12" ht="45" x14ac:dyDescent="0.25">
      <c r="A39" s="4" t="s">
        <v>85</v>
      </c>
      <c r="B39" s="4" t="s">
        <v>22</v>
      </c>
      <c r="C39" s="4" t="s">
        <v>86</v>
      </c>
      <c r="D39" s="3" t="s">
        <v>87</v>
      </c>
      <c r="E39" s="4" t="s">
        <v>25</v>
      </c>
      <c r="F39" s="6">
        <v>707.19</v>
      </c>
      <c r="G39" s="6"/>
      <c r="H39" s="6">
        <f t="shared" si="0"/>
        <v>0</v>
      </c>
      <c r="I39" s="6">
        <v>2.2799999999999998</v>
      </c>
      <c r="J39" s="6"/>
      <c r="K39" s="6">
        <f t="shared" si="1"/>
        <v>0</v>
      </c>
      <c r="L39" s="2"/>
    </row>
    <row r="40" spans="1:12" ht="60" x14ac:dyDescent="0.25">
      <c r="A40" s="4" t="s">
        <v>88</v>
      </c>
      <c r="B40" s="4" t="s">
        <v>22</v>
      </c>
      <c r="C40" s="4" t="s">
        <v>89</v>
      </c>
      <c r="D40" s="3" t="s">
        <v>90</v>
      </c>
      <c r="E40" s="4" t="s">
        <v>29</v>
      </c>
      <c r="F40" s="6">
        <v>70.719000000000008</v>
      </c>
      <c r="G40" s="6"/>
      <c r="H40" s="6">
        <f t="shared" si="0"/>
        <v>0</v>
      </c>
      <c r="I40" s="6">
        <v>79.17</v>
      </c>
      <c r="J40" s="6"/>
      <c r="K40" s="6">
        <f t="shared" si="1"/>
        <v>0</v>
      </c>
      <c r="L40" s="2"/>
    </row>
    <row r="41" spans="1:12" ht="60" x14ac:dyDescent="0.25">
      <c r="A41" s="4" t="s">
        <v>91</v>
      </c>
      <c r="B41" s="4" t="s">
        <v>22</v>
      </c>
      <c r="C41" s="4" t="s">
        <v>92</v>
      </c>
      <c r="D41" s="3" t="s">
        <v>93</v>
      </c>
      <c r="E41" s="4" t="s">
        <v>25</v>
      </c>
      <c r="F41" s="6">
        <v>587.11</v>
      </c>
      <c r="G41" s="6"/>
      <c r="H41" s="6">
        <f t="shared" si="0"/>
        <v>0</v>
      </c>
      <c r="I41" s="6">
        <v>44.37</v>
      </c>
      <c r="J41" s="6"/>
      <c r="K41" s="6">
        <f t="shared" si="1"/>
        <v>0</v>
      </c>
      <c r="L41" s="2"/>
    </row>
    <row r="42" spans="1:12" ht="60" x14ac:dyDescent="0.25">
      <c r="A42" s="4" t="s">
        <v>94</v>
      </c>
      <c r="B42" s="4" t="s">
        <v>22</v>
      </c>
      <c r="C42" s="4" t="s">
        <v>95</v>
      </c>
      <c r="D42" s="3" t="s">
        <v>96</v>
      </c>
      <c r="E42" s="4" t="s">
        <v>25</v>
      </c>
      <c r="F42" s="6">
        <v>120.08</v>
      </c>
      <c r="G42" s="6"/>
      <c r="H42" s="6">
        <f t="shared" si="0"/>
        <v>0</v>
      </c>
      <c r="I42" s="6">
        <v>51.31</v>
      </c>
      <c r="J42" s="6"/>
      <c r="K42" s="6">
        <f t="shared" si="1"/>
        <v>0</v>
      </c>
      <c r="L42" s="2"/>
    </row>
    <row r="43" spans="1:12" s="10" customFormat="1" x14ac:dyDescent="0.25">
      <c r="A43" s="7"/>
      <c r="B43" s="7"/>
      <c r="C43" s="7"/>
      <c r="D43" s="5" t="s">
        <v>120</v>
      </c>
      <c r="E43" s="7"/>
      <c r="F43" s="8"/>
      <c r="G43" s="8"/>
      <c r="H43" s="8">
        <f>SUM(H35:H42)</f>
        <v>0</v>
      </c>
      <c r="I43" s="8"/>
      <c r="J43" s="8"/>
      <c r="K43" s="8">
        <f t="shared" si="1"/>
        <v>0</v>
      </c>
      <c r="L43" s="9"/>
    </row>
    <row r="44" spans="1:12" s="10" customFormat="1" x14ac:dyDescent="0.25">
      <c r="A44" s="7" t="s">
        <v>97</v>
      </c>
      <c r="B44" s="7"/>
      <c r="C44" s="7"/>
      <c r="D44" s="5" t="s">
        <v>98</v>
      </c>
      <c r="E44" s="7" t="s">
        <v>6</v>
      </c>
      <c r="F44" s="8"/>
      <c r="G44" s="8"/>
      <c r="H44" s="8">
        <f t="shared" si="0"/>
        <v>0</v>
      </c>
      <c r="I44" s="8"/>
      <c r="J44" s="8"/>
      <c r="K44" s="8">
        <f t="shared" si="1"/>
        <v>0</v>
      </c>
      <c r="L44" s="9"/>
    </row>
    <row r="45" spans="1:12" ht="30" x14ac:dyDescent="0.25">
      <c r="A45" s="4" t="s">
        <v>99</v>
      </c>
      <c r="B45" s="4" t="s">
        <v>40</v>
      </c>
      <c r="C45" s="4" t="s">
        <v>100</v>
      </c>
      <c r="D45" s="3" t="s">
        <v>101</v>
      </c>
      <c r="E45" s="4" t="s">
        <v>69</v>
      </c>
      <c r="F45" s="6">
        <v>1</v>
      </c>
      <c r="G45" s="6"/>
      <c r="H45" s="6">
        <f t="shared" si="0"/>
        <v>0</v>
      </c>
      <c r="I45" s="6">
        <v>2379.84</v>
      </c>
      <c r="J45" s="6"/>
      <c r="K45" s="6">
        <f t="shared" si="1"/>
        <v>0</v>
      </c>
      <c r="L45" s="2"/>
    </row>
    <row r="46" spans="1:12" x14ac:dyDescent="0.25">
      <c r="A46" s="4" t="s">
        <v>102</v>
      </c>
      <c r="B46" s="4" t="s">
        <v>17</v>
      </c>
      <c r="C46" s="4" t="s">
        <v>103</v>
      </c>
      <c r="D46" s="3" t="s">
        <v>104</v>
      </c>
      <c r="E46" s="4" t="s">
        <v>69</v>
      </c>
      <c r="F46" s="6">
        <v>1</v>
      </c>
      <c r="G46" s="6"/>
      <c r="H46" s="6">
        <f t="shared" si="0"/>
        <v>0</v>
      </c>
      <c r="I46" s="6">
        <v>8049.84</v>
      </c>
      <c r="J46" s="6"/>
      <c r="K46" s="6">
        <f t="shared" si="1"/>
        <v>0</v>
      </c>
      <c r="L46" s="2"/>
    </row>
    <row r="47" spans="1:12" s="10" customFormat="1" x14ac:dyDescent="0.25">
      <c r="A47" s="7"/>
      <c r="B47" s="7"/>
      <c r="C47" s="7"/>
      <c r="D47" s="5" t="s">
        <v>121</v>
      </c>
      <c r="E47" s="7"/>
      <c r="F47" s="8"/>
      <c r="G47" s="8"/>
      <c r="H47" s="8">
        <f>SUM(H44:H46)</f>
        <v>0</v>
      </c>
      <c r="I47" s="8"/>
      <c r="J47" s="8"/>
      <c r="K47" s="8">
        <f t="shared" si="1"/>
        <v>0</v>
      </c>
    </row>
    <row r="48" spans="1:12" s="10" customFormat="1" x14ac:dyDescent="0.25">
      <c r="A48" s="7"/>
      <c r="B48" s="7"/>
      <c r="C48" s="7"/>
      <c r="D48" s="5" t="s">
        <v>122</v>
      </c>
      <c r="E48" s="7"/>
      <c r="F48" s="7"/>
      <c r="G48" s="7"/>
      <c r="H48" s="13">
        <f>SUM(H47+H43+H34+H26+H18+H11)</f>
        <v>0</v>
      </c>
      <c r="I48" s="7"/>
      <c r="J48" s="13">
        <f>SUM(J47+J43+J34+J26+J18+J11)</f>
        <v>0</v>
      </c>
      <c r="K48" s="13">
        <f>SUM(K47+K43+K34+K26+K18+K11)</f>
        <v>0</v>
      </c>
    </row>
    <row r="51" spans="1:5" x14ac:dyDescent="0.25">
      <c r="A51" t="s">
        <v>131</v>
      </c>
      <c r="E51" s="14"/>
    </row>
    <row r="52" spans="1:5" x14ac:dyDescent="0.25">
      <c r="E52" s="14"/>
    </row>
    <row r="53" spans="1:5" x14ac:dyDescent="0.25">
      <c r="A53" t="s">
        <v>132</v>
      </c>
      <c r="E53" s="14"/>
    </row>
    <row r="55" spans="1:5" x14ac:dyDescent="0.25">
      <c r="A55" t="s">
        <v>133</v>
      </c>
    </row>
  </sheetData>
  <mergeCells count="2">
    <mergeCell ref="A1:K1"/>
    <mergeCell ref="A2:K2"/>
  </mergeCells>
  <pageMargins left="0.23622047244094491" right="0.23622047244094491" top="0.74803149606299213" bottom="0.74803149606299213" header="0.31496062992125984" footer="0.31496062992125984"/>
  <pageSetup paperSize="9" scale="9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ORCAMENTO MATERIAL E MAO DE OBR</vt:lpstr>
      <vt:lpstr>PROPOSTA</vt:lpstr>
      <vt:lpstr>'ORCAMENTO MATERIAL E MAO DE OBR'!Titulos_de_impressao</vt:lpstr>
      <vt:lpstr>PROPOSTA!Titulos_de_impressao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2022-07-28T17:44:26Z</cp:lastPrinted>
  <dcterms:created xsi:type="dcterms:W3CDTF">2022-07-28T17:04:31Z</dcterms:created>
  <dcterms:modified xsi:type="dcterms:W3CDTF">2022-07-28T17:48:41Z</dcterms:modified>
</cp:coreProperties>
</file>